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1-14\"/>
    </mc:Choice>
  </mc:AlternateContent>
  <xr:revisionPtr revIDLastSave="0" documentId="13_ncr:1_{44453D38-F6E7-429C-873E-BB3FA038ECD0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العراقيين - OTC" sheetId="84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J61" i="77" l="1"/>
  <c r="K61" i="77"/>
  <c r="L61" i="77"/>
  <c r="K24" i="79"/>
  <c r="L24" i="79"/>
  <c r="L25" i="79" s="1"/>
  <c r="M24" i="79"/>
  <c r="M25" i="79" s="1"/>
  <c r="K21" i="79"/>
  <c r="L21" i="79"/>
  <c r="M21" i="79"/>
  <c r="K16" i="79"/>
  <c r="L16" i="79"/>
  <c r="M16" i="79"/>
  <c r="L13" i="79"/>
  <c r="M13" i="79"/>
  <c r="K13" i="79"/>
  <c r="K10" i="79"/>
  <c r="L10" i="79"/>
  <c r="M10" i="79"/>
  <c r="K22" i="76"/>
  <c r="L22" i="76"/>
  <c r="M22" i="76"/>
  <c r="F20" i="55"/>
  <c r="E20" i="55"/>
  <c r="D20" i="55"/>
  <c r="F16" i="55"/>
  <c r="F21" i="55" s="1"/>
  <c r="E16" i="55"/>
  <c r="E21" i="55" s="1"/>
  <c r="D16" i="55"/>
  <c r="D21" i="55" s="1"/>
  <c r="F7" i="55"/>
  <c r="F8" i="55" s="1"/>
  <c r="E7" i="55"/>
  <c r="E8" i="55" s="1"/>
  <c r="D7" i="55"/>
  <c r="D8" i="55" s="1"/>
  <c r="F6" i="84"/>
  <c r="F7" i="84" s="1"/>
  <c r="E6" i="84"/>
  <c r="E7" i="84" s="1"/>
  <c r="D6" i="84"/>
  <c r="D7" i="84" s="1"/>
  <c r="K25" i="79" l="1"/>
  <c r="J69" i="77"/>
  <c r="K69" i="77"/>
  <c r="L69" i="77"/>
  <c r="F15" i="84" l="1"/>
  <c r="F16" i="84" s="1"/>
  <c r="E15" i="84"/>
  <c r="E16" i="84" s="1"/>
  <c r="D15" i="84"/>
  <c r="D16" i="84" s="1"/>
  <c r="J20" i="77"/>
  <c r="K20" i="77"/>
  <c r="L20" i="77"/>
  <c r="K9" i="76"/>
  <c r="L9" i="76"/>
  <c r="M9" i="76"/>
  <c r="J29" i="77" l="1"/>
  <c r="K29" i="77"/>
  <c r="L29" i="77"/>
  <c r="J36" i="77"/>
  <c r="K36" i="77"/>
  <c r="L36" i="77"/>
  <c r="J52" i="77"/>
  <c r="K52" i="77"/>
  <c r="L52" i="77"/>
  <c r="K16" i="76"/>
  <c r="G8" i="81" l="1"/>
  <c r="G9" i="81" s="1"/>
  <c r="H8" i="81"/>
  <c r="H9" i="81" s="1"/>
  <c r="I8" i="81"/>
  <c r="I9" i="81" s="1"/>
  <c r="L19" i="76" l="1"/>
  <c r="M19" i="76"/>
  <c r="K19" i="76"/>
  <c r="K49" i="73"/>
  <c r="L49" i="73"/>
  <c r="M49" i="73"/>
  <c r="L16" i="76" l="1"/>
  <c r="M16" i="76"/>
  <c r="K6" i="76" l="1"/>
  <c r="K23" i="76" s="1"/>
  <c r="L6" i="76"/>
  <c r="L23" i="76" s="1"/>
  <c r="M6" i="76"/>
  <c r="M23" i="76" s="1"/>
  <c r="K26" i="73" l="1"/>
  <c r="L26" i="73"/>
  <c r="M26" i="73"/>
  <c r="J24" i="77" l="1"/>
  <c r="K24" i="77"/>
  <c r="L24" i="77"/>
  <c r="J70" i="77" l="1"/>
  <c r="L70" i="77"/>
  <c r="K70" i="77"/>
  <c r="K36" i="73" l="1"/>
  <c r="L36" i="73"/>
  <c r="M36" i="73"/>
  <c r="K70" i="73" l="1"/>
  <c r="L70" i="73"/>
  <c r="M70" i="73"/>
  <c r="K30" i="73" l="1"/>
  <c r="L30" i="73"/>
  <c r="M30" i="73"/>
  <c r="K93" i="73" l="1"/>
  <c r="L93" i="73"/>
  <c r="M93" i="73"/>
  <c r="K84" i="73" l="1"/>
  <c r="K94" i="73" s="1"/>
  <c r="L84" i="73"/>
  <c r="L94" i="73" s="1"/>
  <c r="M84" i="73"/>
  <c r="M94" i="73" s="1"/>
</calcChain>
</file>

<file path=xl/sharedStrings.xml><?xml version="1.0" encoding="utf-8"?>
<sst xmlns="http://schemas.openxmlformats.org/spreadsheetml/2006/main" count="1310" uniqueCount="450">
  <si>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</si>
  <si>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</si>
  <si>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</si>
  <si>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</si>
  <si>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</si>
  <si>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</si>
  <si>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</si>
  <si>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</si>
  <si>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</si>
  <si>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</si>
  <si>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</si>
  <si>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</si>
  <si>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</si>
  <si>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</si>
  <si>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</si>
  <si>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</si>
  <si>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</si>
  <si>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</si>
  <si>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</si>
  <si>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</si>
  <si>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</si>
  <si>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</si>
  <si>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</si>
  <si>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</si>
  <si>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</si>
  <si>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</si>
  <si>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</si>
  <si>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</si>
  <si>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</si>
  <si>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</si>
  <si>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</si>
  <si>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</si>
  <si>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</si>
  <si>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</si>
  <si>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</si>
  <si>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</si>
  <si>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</si>
  <si>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</si>
  <si>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</si>
  <si>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</si>
  <si>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</si>
  <si>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</si>
  <si>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</si>
  <si>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</si>
  <si>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</si>
  <si>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</si>
  <si>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</si>
  <si>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</si>
  <si>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</si>
  <si>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</si>
  <si>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</si>
  <si>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</si>
  <si>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</si>
  <si>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</si>
  <si>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</si>
  <si>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</si>
  <si>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</si>
  <si>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</si>
  <si>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</si>
  <si>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</si>
  <si>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</si>
  <si>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</si>
  <si>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</si>
  <si>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</si>
  <si>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</si>
  <si>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</si>
  <si>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</si>
  <si>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</si>
  <si>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</si>
  <si>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</si>
  <si>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</si>
  <si>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</si>
  <si>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</si>
  <si>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</si>
  <si>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</si>
  <si>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</si>
  <si>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</si>
  <si>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</si>
  <si>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</si>
  <si>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</si>
  <si>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</si>
  <si>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</si>
  <si>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</si>
  <si>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</si>
  <si>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</si>
  <si>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</si>
  <si>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</si>
  <si>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</si>
  <si>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</si>
  <si>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</si>
  <si>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</si>
  <si>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</si>
  <si>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</si>
  <si>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</si>
  <si>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</si>
  <si>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</si>
  <si>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</si>
  <si>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</si>
  <si>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</si>
  <si>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</si>
  <si>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</si>
  <si>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</si>
  <si>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</si>
  <si>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</si>
  <si>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</si>
  <si>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</si>
  <si>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</si>
  <si>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</si>
  <si>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</si>
  <si>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</si>
  <si>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</si>
  <si>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</si>
  <si>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</si>
  <si>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</si>
  <si>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</si>
  <si>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</si>
  <si>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</si>
  <si>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</si>
  <si>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</si>
  <si>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</si>
  <si>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</si>
  <si>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</si>
  <si>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</si>
  <si>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</si>
  <si>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</si>
  <si>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</si>
  <si>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</si>
  <si>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</si>
  <si>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</si>
  <si>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</si>
  <si>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</si>
  <si>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</si>
  <si>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</si>
  <si>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</si>
  <si>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</si>
  <si>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</si>
  <si>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</si>
  <si>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</si>
  <si>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</si>
  <si>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</si>
  <si>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</si>
  <si>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</si>
  <si>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</si>
  <si>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</si>
  <si>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</si>
  <si>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</si>
  <si>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</si>
  <si>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</si>
  <si>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</si>
  <si>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</si>
  <si>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</si>
  <si>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</si>
  <si>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</si>
  <si>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</si>
  <si>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</si>
  <si>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</si>
  <si>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</si>
  <si>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</si>
  <si>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</si>
  <si>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</si>
  <si>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</si>
  <si>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</si>
  <si>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</si>
  <si>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</si>
  <si>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</si>
  <si>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</si>
  <si>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</si>
  <si>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</si>
  <si>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</si>
  <si>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</si>
  <si>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</si>
  <si>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</si>
  <si>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</si>
  <si>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</si>
  <si>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</si>
  <si>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</si>
  <si>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</si>
  <si>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</si>
  <si>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</si>
  <si>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</si>
  <si>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</si>
  <si>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</si>
  <si>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</si>
  <si>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</si>
  <si>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</si>
  <si>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</si>
  <si>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</si>
  <si>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</si>
  <si>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</si>
  <si>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</si>
  <si>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</si>
  <si>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</si>
  <si>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</si>
  <si>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</si>
  <si>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</si>
  <si>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</si>
  <si>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</si>
  <si>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</si>
  <si>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</si>
  <si>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</si>
  <si>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</si>
  <si>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</si>
  <si>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</si>
  <si>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</si>
  <si>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</si>
  <si>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</si>
  <si>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</si>
  <si>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</si>
  <si>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</si>
  <si>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</si>
  <si>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</si>
  <si>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</si>
  <si>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</si>
  <si>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</si>
  <si>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</si>
  <si>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</si>
  <si>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</si>
  <si>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</si>
  <si>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</si>
  <si>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</si>
  <si>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</si>
  <si>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</si>
  <si>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</si>
  <si>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</si>
  <si>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</si>
  <si>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</si>
  <si>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</si>
  <si>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</si>
  <si>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</si>
  <si>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</si>
  <si>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</si>
  <si>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</si>
  <si>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</si>
  <si>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</si>
  <si>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</si>
  <si>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</si>
  <si>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</si>
  <si>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</si>
  <si>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</si>
  <si>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</si>
  <si>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</si>
  <si>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</si>
  <si>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</si>
  <si>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</si>
  <si>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</si>
  <si>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</si>
  <si>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</si>
  <si>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</si>
  <si>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</si>
  <si>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</si>
  <si>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</si>
  <si>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</si>
  <si>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</si>
  <si>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</si>
  <si>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</si>
  <si>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</si>
  <si>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</si>
  <si>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</si>
  <si>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</si>
  <si>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</si>
  <si>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</si>
  <si>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</si>
  <si>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</si>
  <si>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</si>
  <si>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</si>
  <si>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</si>
  <si>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</si>
  <si>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</si>
  <si>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</si>
  <si>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</si>
  <si>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</si>
  <si>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</si>
  <si>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</si>
  <si>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</si>
  <si>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</si>
  <si>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</si>
  <si>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</si>
  <si>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</si>
  <si>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</si>
  <si>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</si>
  <si>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</si>
  <si>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</si>
  <si>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</si>
  <si>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</si>
  <si>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</si>
  <si>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</si>
  <si>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</si>
  <si>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</si>
  <si>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</si>
  <si>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</si>
  <si>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</si>
  <si>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</si>
  <si>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</si>
  <si>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</si>
  <si>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</si>
  <si>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</si>
  <si>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</si>
  <si>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</si>
  <si>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</si>
  <si>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</si>
  <si>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</si>
  <si>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</si>
  <si>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</si>
  <si>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</si>
  <si>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</si>
  <si>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</si>
  <si>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</si>
  <si>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</si>
  <si>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</si>
  <si>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</si>
  <si>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</si>
  <si>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</si>
  <si>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</si>
  <si>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</si>
  <si>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</si>
  <si>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</si>
  <si>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</si>
  <si>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</si>
  <si>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</si>
  <si>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</si>
  <si>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</si>
  <si>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</si>
  <si>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</si>
  <si>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</si>
  <si>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</si>
  <si>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</si>
  <si>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</si>
  <si>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</si>
  <si>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</si>
  <si>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</si>
  <si>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</si>
  <si>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</si>
  <si>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</si>
  <si>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</si>
  <si>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</si>
  <si>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</si>
  <si>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</si>
  <si>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</si>
  <si>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</si>
  <si>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</si>
  <si>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</si>
  <si>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</si>
  <si>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</si>
  <si>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</si>
  <si>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</si>
  <si>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</si>
  <si>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</si>
  <si>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</si>
  <si>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</si>
  <si>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</si>
  <si>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</si>
  <si>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</si>
  <si>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</si>
  <si>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</si>
  <si>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</si>
  <si>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</si>
  <si>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</si>
  <si>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</si>
  <si>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</si>
  <si>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</si>
  <si>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</si>
  <si>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</si>
  <si>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</si>
  <si>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</si>
  <si>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</si>
  <si>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</si>
  <si>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</si>
  <si>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</si>
  <si>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</si>
  <si>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</si>
  <si>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</si>
  <si>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</si>
  <si>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</si>
  <si>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</si>
  <si>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</si>
  <si>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</si>
  <si>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</si>
  <si>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</si>
  <si>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</si>
  <si>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</si>
  <si>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</si>
  <si>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</si>
  <si>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</si>
  <si>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</si>
  <si>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</si>
  <si>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</si>
  <si>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</si>
  <si>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مصرف اشور الدولي 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</si>
  <si>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</si>
  <si>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</si>
  <si>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</si>
  <si>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</si>
  <si>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</si>
  <si>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</si>
  <si>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</si>
  <si>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</si>
  <si>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</si>
  <si>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</si>
  <si>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</si>
  <si>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</si>
  <si>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</si>
  <si>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</si>
  <si>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رحاب كربلاء للمقاولات</t>
  </si>
  <si>
    <t>الكيمياوية والبلاستيكية</t>
  </si>
  <si>
    <t>مصرف نور العراق الاسلامي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</si>
  <si>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</si>
  <si>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</si>
  <si>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</si>
  <si>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</si>
  <si>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</si>
  <si>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مصرف الاتحاد العراقي 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</si>
  <si>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</si>
  <si>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</si>
  <si>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</si>
  <si>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</si>
  <si>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</si>
  <si>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</si>
  <si>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 xml:space="preserve">     2026/1/14 - 2026/1/11 تقرير التداول الأسبوعي </t>
  </si>
  <si>
    <t>Weekly Trading Report 11/1/2026 - 14/1/2026</t>
  </si>
  <si>
    <t xml:space="preserve">     2026/1/14 - 2026/1/11 ISX-OTC تقرير التداول الأسبوعي /المنصة     </t>
  </si>
  <si>
    <t xml:space="preserve">Over The Counter Platform (OTC) Weekly Trading Report 11/1/2026 - 14/1/2026 </t>
  </si>
  <si>
    <t>التقرير الاسبوعي لتداول الاسهم المشتراة لغير العراقيين في السوق العراق للاوراق المالية 2026/1/11 - 2026/1/14</t>
  </si>
  <si>
    <t>Non-Iraqi Weekly Trading Report (Buy) 11/1/2026 - 14/1/2026</t>
  </si>
  <si>
    <t>التقرير الاسبوعي لتداول الاسهم المباعة من غير العراقيين في السوق العراق للاوراق المالية 2026/1/11 - 2026/1/14</t>
  </si>
  <si>
    <t>Non-Iraqi Weekly Trading Report (Sell)  11/1/2026 - 14/1/2026</t>
  </si>
  <si>
    <t>Non-Iraqi Weekly Trading Report (Sell)  11/1/2026- 14/1/2026</t>
  </si>
  <si>
    <t xml:space="preserve"> أسعار الاغلاق لاسهم الشركات المساهمة المدرجة للفترة 2026/1/11 - 2026/1/14</t>
  </si>
  <si>
    <t>Closing prices for the  listed companies from 11/1/2026 - 14/4/2026</t>
  </si>
  <si>
    <t>2026/1/14 - 2026/1/11 تقرير التداول الأسبوعي /المنصة الثالثة</t>
  </si>
  <si>
    <t xml:space="preserve">Undisclosed Platform Weekly Trading Report 11/1/2026 - 14/1/2026            </t>
  </si>
  <si>
    <t>2026/1/14 - 2026/1/11 تقرير التداول الأسبوعي / المنصة الثانية</t>
  </si>
  <si>
    <t xml:space="preserve">Second Platform Weekly Trading Report 11/1/2026 - 14/1/2026 </t>
  </si>
  <si>
    <t xml:space="preserve">      2026/1/14 - 2026/1/11 تقرير التداول الأسبوعي / المنصة النظامية</t>
  </si>
  <si>
    <t xml:space="preserve">   Weekly Trading Report / Regular 11/1/2026 - 14/1/2026 </t>
  </si>
  <si>
    <t>الوطنية لصناعات الاثاث المنزلي</t>
  </si>
  <si>
    <t>الصناعات المعدنية والدراجات</t>
  </si>
  <si>
    <t>بغداد لمواد التغليف</t>
  </si>
  <si>
    <t>فندق السدير</t>
  </si>
  <si>
    <t>مصرف الوطني الاسلامي</t>
  </si>
  <si>
    <t xml:space="preserve">التقرير الاسبوعي لتداول الاسهم المشتراة من غير العراقيين في منصة ISX-OTC </t>
  </si>
  <si>
    <t>Non-Iraqi Weekly Trading Report (Buy)  11/1/2026- 14/1/2026</t>
  </si>
  <si>
    <t xml:space="preserve">مصرف الوركاء للاستثمار و التمويل </t>
  </si>
  <si>
    <t>Warka Bank for inv.&amp;Finance</t>
  </si>
  <si>
    <t xml:space="preserve">مصرف الخليج التجاري </t>
  </si>
  <si>
    <t xml:space="preserve">المصرف العراقي الاسلامي </t>
  </si>
  <si>
    <t>Al-Mansour Bank</t>
  </si>
  <si>
    <t xml:space="preserve">قطاع الصناعة </t>
  </si>
  <si>
    <t xml:space="preserve">بغداد للمشروبات الغازية 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</si>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</sst>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5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2"/>
      <color theme="1"/>
      <name val="Times New Roman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3" fillId="0" borderId="0"/>
  </cellStyleXfs>
  <cellXfs count="188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0" fontId="90" fillId="56" borderId="52" xfId="0" applyFont="1" applyFill="1" applyBorder="1" applyAlignment="1">
      <alignment horizontal="center" vertical="center"/>
    </xf>
    <xf numFmtId="0" fontId="90" fillId="56" borderId="52" xfId="0" applyFont="1" applyFill="1" applyBorder="1" applyAlignment="1">
      <alignment horizontal="center" vertical="center" wrapText="1"/>
    </xf>
    <xf numFmtId="0" fontId="90" fillId="59" borderId="44" xfId="0" applyFont="1" applyFill="1" applyBorder="1" applyAlignment="1">
      <alignment horizontal="center" vertical="center" wrapText="1"/>
    </xf>
    <xf numFmtId="0" fontId="90" fillId="60" borderId="56" xfId="0" applyFont="1" applyFill="1" applyBorder="1" applyAlignment="1">
      <alignment horizontal="left" vertical="center"/>
    </xf>
    <xf numFmtId="0" fontId="91" fillId="0" borderId="52" xfId="176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0" fillId="0" borderId="57" xfId="176" applyNumberFormat="1" applyFont="1" applyBorder="1" applyAlignment="1">
      <alignment horizontal="center" vertical="center"/>
    </xf>
    <xf numFmtId="3" fontId="90" fillId="59" borderId="57" xfId="176" applyNumberFormat="1" applyFont="1" applyFill="1" applyBorder="1" applyAlignment="1">
      <alignment horizontal="center" vertical="center"/>
    </xf>
    <xf numFmtId="0" fontId="90" fillId="59" borderId="56" xfId="0" applyFont="1" applyFill="1" applyBorder="1" applyAlignment="1">
      <alignment vertical="center"/>
    </xf>
    <xf numFmtId="166" fontId="75" fillId="58" borderId="44" xfId="721" applyNumberFormat="1" applyFont="1" applyFill="1" applyBorder="1" applyAlignment="1">
      <alignment horizontal="center" vertical="center"/>
    </xf>
    <xf numFmtId="0" fontId="94" fillId="56" borderId="52" xfId="0" applyFont="1" applyFill="1" applyBorder="1" applyAlignment="1">
      <alignment horizontal="center" vertical="center"/>
    </xf>
    <xf numFmtId="0" fontId="94" fillId="56" borderId="52" xfId="0" applyFont="1" applyFill="1" applyBorder="1" applyAlignment="1">
      <alignment horizontal="center" vertical="center" wrapText="1"/>
    </xf>
    <xf numFmtId="0" fontId="94" fillId="59" borderId="56" xfId="0" applyFont="1" applyFill="1" applyBorder="1" applyAlignment="1">
      <alignment horizontal="center" vertical="center" wrapText="1"/>
    </xf>
    <xf numFmtId="0" fontId="94" fillId="60" borderId="56" xfId="0" applyFont="1" applyFill="1" applyBorder="1" applyAlignment="1">
      <alignment horizontal="left" vertical="center"/>
    </xf>
    <xf numFmtId="0" fontId="94" fillId="0" borderId="52" xfId="176" applyFont="1" applyBorder="1" applyAlignment="1">
      <alignment horizontal="right" vertical="center"/>
    </xf>
    <xf numFmtId="0" fontId="94" fillId="0" borderId="52" xfId="176" applyFont="1" applyBorder="1" applyAlignment="1">
      <alignment horizontal="left" vertical="center"/>
    </xf>
    <xf numFmtId="3" fontId="94" fillId="0" borderId="57" xfId="176" applyNumberFormat="1" applyFont="1" applyBorder="1" applyAlignment="1">
      <alignment horizontal="center" vertical="center"/>
    </xf>
    <xf numFmtId="0" fontId="94" fillId="0" borderId="56" xfId="200" applyFont="1" applyBorder="1" applyAlignment="1">
      <alignment vertical="center"/>
    </xf>
    <xf numFmtId="3" fontId="94" fillId="59" borderId="57" xfId="176" applyNumberFormat="1" applyFont="1" applyFill="1" applyBorder="1" applyAlignment="1">
      <alignment horizontal="center" vertical="center"/>
    </xf>
    <xf numFmtId="0" fontId="94" fillId="59" borderId="56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4" fillId="60" borderId="53" xfId="0" applyFont="1" applyFill="1" applyBorder="1" applyAlignment="1">
      <alignment horizontal="right" vertical="center"/>
    </xf>
    <xf numFmtId="0" fontId="94" fillId="60" borderId="54" xfId="0" applyFont="1" applyFill="1" applyBorder="1" applyAlignment="1">
      <alignment horizontal="right" vertical="center"/>
    </xf>
    <xf numFmtId="0" fontId="94" fillId="60" borderId="55" xfId="0" applyFont="1" applyFill="1" applyBorder="1" applyAlignment="1">
      <alignment horizontal="right" vertical="center"/>
    </xf>
    <xf numFmtId="0" fontId="94" fillId="59" borderId="58" xfId="176" applyFont="1" applyFill="1" applyBorder="1" applyAlignment="1">
      <alignment horizontal="center" vertical="center"/>
    </xf>
    <xf numFmtId="0" fontId="94" fillId="59" borderId="59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0" fillId="60" borderId="53" xfId="0" applyFont="1" applyFill="1" applyBorder="1" applyAlignment="1">
      <alignment horizontal="right" vertical="center"/>
    </xf>
    <xf numFmtId="0" fontId="90" fillId="60" borderId="54" xfId="0" applyFont="1" applyFill="1" applyBorder="1" applyAlignment="1">
      <alignment horizontal="right" vertical="center"/>
    </xf>
    <xf numFmtId="0" fontId="90" fillId="60" borderId="55" xfId="0" applyFont="1" applyFill="1" applyBorder="1" applyAlignment="1">
      <alignment horizontal="right" vertical="center"/>
    </xf>
    <xf numFmtId="0" fontId="90" fillId="59" borderId="58" xfId="176" applyFont="1" applyFill="1" applyBorder="1" applyAlignment="1">
      <alignment horizontal="right" vertical="center"/>
    </xf>
    <xf numFmtId="0" fontId="90" fillId="59" borderId="59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73" fillId="0" borderId="23" xfId="0" applyFont="1" applyBorder="1" applyAlignment="1">
      <alignment horizontal="center" vertical="center"/>
    </xf>
  </cellXfs>
  <cellStyles count="722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37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70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1819275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9</xdr:row>
      <xdr:rowOff>5055</xdr:rowOff>
    </xdr:from>
    <xdr:to>
      <xdr:col>6</xdr:col>
      <xdr:colOff>3327570</xdr:colOff>
      <xdr:row>10</xdr:row>
      <xdr:rowOff>253931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2447926</xdr:colOff>
      <xdr:row>9</xdr:row>
      <xdr:rowOff>57150</xdr:rowOff>
    </xdr:from>
    <xdr:to>
      <xdr:col>6</xdr:col>
      <xdr:colOff>3095625</xdr:colOff>
      <xdr:row>10</xdr:row>
      <xdr:rowOff>325251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BCFE88-33B2-4C47-9562-07C6DD574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5" y="57150"/>
          <a:ext cx="647699" cy="649101"/>
        </a:xfrm>
        <a:prstGeom prst="rect">
          <a:avLst/>
        </a:prstGeom>
      </xdr:spPr>
    </xdr:pic>
    <xdr:clientData/>
  </xdr:twoCellAnchor>
  <xdr:oneCellAnchor>
    <xdr:from>
      <xdr:col>6</xdr:col>
      <xdr:colOff>2447926</xdr:colOff>
      <xdr:row>0</xdr:row>
      <xdr:rowOff>57150</xdr:rowOff>
    </xdr:from>
    <xdr:ext cx="647699" cy="649101"/>
    <xdr:pic>
      <xdr:nvPicPr>
        <xdr:cNvPr id="4" name="Picture 3">
          <a:extLst>
            <a:ext uri="{FF2B5EF4-FFF2-40B4-BE49-F238E27FC236}">
              <a16:creationId xmlns:a16="http://schemas.microsoft.com/office/drawing/2014/main" id="{041393C2-CFC2-41CF-ACF5-98755B234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5" y="1514475"/>
          <a:ext cx="647699" cy="649101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2335696</xdr:colOff>
      <xdr:row>64</xdr:row>
      <xdr:rowOff>53121</xdr:rowOff>
    </xdr:from>
    <xdr:to>
      <xdr:col>7</xdr:col>
      <xdr:colOff>2733261</xdr:colOff>
      <xdr:row>65</xdr:row>
      <xdr:rowOff>231214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73073413" y="15094338"/>
          <a:ext cx="397565" cy="4265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2272739</xdr:colOff>
      <xdr:row>0</xdr:row>
      <xdr:rowOff>24848</xdr:rowOff>
    </xdr:from>
    <xdr:to>
      <xdr:col>7</xdr:col>
      <xdr:colOff>2710436</xdr:colOff>
      <xdr:row>1</xdr:row>
      <xdr:rowOff>247650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93438739" y="24848"/>
          <a:ext cx="437697" cy="4704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1307523</xdr:colOff>
      <xdr:row>36</xdr:row>
      <xdr:rowOff>10919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6"/>
  <sheetViews>
    <sheetView rightToLeft="1" tabSelected="1" zoomScale="110" zoomScaleNormal="110" workbookViewId="0">
      <selection activeCell="A5" sqref="A5:XFD25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7" t="s">
        <v>4</v>
      </c>
      <c r="C1" s="108"/>
      <c r="D1" s="108"/>
      <c r="E1" s="131" t="s">
        <v>417</v>
      </c>
      <c r="F1" s="131"/>
      <c r="G1" s="131"/>
      <c r="H1" s="131"/>
      <c r="I1" s="131"/>
      <c r="J1" s="131"/>
      <c r="K1" s="131"/>
      <c r="L1" s="131"/>
      <c r="M1" s="131"/>
      <c r="N1" s="131"/>
      <c r="O1" s="18"/>
    </row>
    <row r="2" spans="2:15" ht="41.25" customHeight="1">
      <c r="B2" s="134" t="s">
        <v>5</v>
      </c>
      <c r="C2" s="135"/>
      <c r="D2" s="135"/>
      <c r="E2" s="135"/>
      <c r="F2" s="131" t="s">
        <v>418</v>
      </c>
      <c r="G2" s="131"/>
      <c r="H2" s="131"/>
      <c r="I2" s="131"/>
      <c r="J2" s="131"/>
      <c r="K2" s="131"/>
      <c r="L2" s="131"/>
      <c r="M2" s="131"/>
      <c r="N2" s="131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33" t="s">
        <v>3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</row>
    <row r="5" spans="2:15" ht="15.95" customHeight="1">
      <c r="B5" s="37" t="s">
        <v>374</v>
      </c>
      <c r="C5" s="54" t="s">
        <v>169</v>
      </c>
      <c r="D5" s="51">
        <v>0.67</v>
      </c>
      <c r="E5" s="51">
        <v>0.69</v>
      </c>
      <c r="F5" s="51">
        <v>0.67</v>
      </c>
      <c r="G5" s="41">
        <v>0.67</v>
      </c>
      <c r="H5" s="51">
        <v>0.67</v>
      </c>
      <c r="I5" s="51">
        <v>0.67</v>
      </c>
      <c r="J5" s="42">
        <v>0</v>
      </c>
      <c r="K5" s="43">
        <v>32</v>
      </c>
      <c r="L5" s="43">
        <v>17346832</v>
      </c>
      <c r="M5" s="43">
        <v>11642206.550000001</v>
      </c>
      <c r="N5" s="44">
        <v>4</v>
      </c>
      <c r="O5" s="45" t="s">
        <v>170</v>
      </c>
    </row>
    <row r="6" spans="2:15" ht="15.95" customHeight="1">
      <c r="B6" s="37" t="s">
        <v>396</v>
      </c>
      <c r="C6" s="54" t="s">
        <v>36</v>
      </c>
      <c r="D6" s="51">
        <v>3.4</v>
      </c>
      <c r="E6" s="51">
        <v>3.42</v>
      </c>
      <c r="F6" s="51">
        <v>3.3</v>
      </c>
      <c r="G6" s="41">
        <v>3.36</v>
      </c>
      <c r="H6" s="51">
        <v>3.33</v>
      </c>
      <c r="I6" s="51">
        <v>3.4</v>
      </c>
      <c r="J6" s="42">
        <v>-2.0588235294117574</v>
      </c>
      <c r="K6" s="43">
        <v>248</v>
      </c>
      <c r="L6" s="43">
        <v>51647940</v>
      </c>
      <c r="M6" s="43">
        <v>173272174.63</v>
      </c>
      <c r="N6" s="44">
        <v>4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1.02</v>
      </c>
      <c r="E7" s="51">
        <v>1.02</v>
      </c>
      <c r="F7" s="51">
        <v>1</v>
      </c>
      <c r="G7" s="41">
        <v>1.01</v>
      </c>
      <c r="H7" s="51">
        <v>1.01</v>
      </c>
      <c r="I7" s="51">
        <v>1.02</v>
      </c>
      <c r="J7" s="42">
        <v>-0.98039215686274161</v>
      </c>
      <c r="K7" s="43">
        <v>44</v>
      </c>
      <c r="L7" s="43">
        <v>21619760</v>
      </c>
      <c r="M7" s="43">
        <v>21729761.509999998</v>
      </c>
      <c r="N7" s="44">
        <v>4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0.06</v>
      </c>
      <c r="E8" s="51">
        <v>0.06</v>
      </c>
      <c r="F8" s="51">
        <v>0.06</v>
      </c>
      <c r="G8" s="51">
        <v>0.06</v>
      </c>
      <c r="H8" s="51">
        <v>0.06</v>
      </c>
      <c r="I8" s="51">
        <v>0.06</v>
      </c>
      <c r="J8" s="42">
        <v>0</v>
      </c>
      <c r="K8" s="43">
        <v>7</v>
      </c>
      <c r="L8" s="43">
        <v>9866295</v>
      </c>
      <c r="M8" s="43">
        <v>591977.69999999995</v>
      </c>
      <c r="N8" s="44">
        <v>4</v>
      </c>
      <c r="O8" s="45" t="s">
        <v>66</v>
      </c>
    </row>
    <row r="9" spans="2:15" ht="15.95" customHeight="1">
      <c r="B9" s="37" t="s">
        <v>406</v>
      </c>
      <c r="C9" s="54" t="s">
        <v>25</v>
      </c>
      <c r="D9" s="51">
        <v>0.23</v>
      </c>
      <c r="E9" s="51">
        <v>0.24</v>
      </c>
      <c r="F9" s="51">
        <v>0.23</v>
      </c>
      <c r="G9" s="41">
        <v>0.23</v>
      </c>
      <c r="H9" s="51">
        <v>0.24</v>
      </c>
      <c r="I9" s="51">
        <v>0.23</v>
      </c>
      <c r="J9" s="42">
        <v>4.3478260869565188</v>
      </c>
      <c r="K9" s="43">
        <v>44</v>
      </c>
      <c r="L9" s="43">
        <v>53222924</v>
      </c>
      <c r="M9" s="43">
        <v>12295867.699999999</v>
      </c>
      <c r="N9" s="44">
        <v>4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4.79</v>
      </c>
      <c r="E10" s="51">
        <v>4.84</v>
      </c>
      <c r="F10" s="51">
        <v>4.7699999999999996</v>
      </c>
      <c r="G10" s="41">
        <v>4.79</v>
      </c>
      <c r="H10" s="51">
        <v>4.8099999999999996</v>
      </c>
      <c r="I10" s="51">
        <v>4.79</v>
      </c>
      <c r="J10" s="42">
        <v>0.41753653444676075</v>
      </c>
      <c r="K10" s="43">
        <v>128</v>
      </c>
      <c r="L10" s="43">
        <v>18517098</v>
      </c>
      <c r="M10" s="43">
        <v>88704810.650000006</v>
      </c>
      <c r="N10" s="44">
        <v>4</v>
      </c>
      <c r="O10" s="45" t="s">
        <v>52</v>
      </c>
    </row>
    <row r="11" spans="2:15" ht="15.95" customHeight="1">
      <c r="B11" s="37" t="s">
        <v>398</v>
      </c>
      <c r="C11" s="54" t="s">
        <v>74</v>
      </c>
      <c r="D11" s="51">
        <v>0.23</v>
      </c>
      <c r="E11" s="51">
        <v>0.24</v>
      </c>
      <c r="F11" s="51">
        <v>0.23</v>
      </c>
      <c r="G11" s="41">
        <v>0.23</v>
      </c>
      <c r="H11" s="51">
        <v>0.23</v>
      </c>
      <c r="I11" s="51">
        <v>0.23</v>
      </c>
      <c r="J11" s="42">
        <v>0</v>
      </c>
      <c r="K11" s="43">
        <v>8</v>
      </c>
      <c r="L11" s="43">
        <v>21426550</v>
      </c>
      <c r="M11" s="43">
        <v>4951248.3100000005</v>
      </c>
      <c r="N11" s="44">
        <v>3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0.28999999999999998</v>
      </c>
      <c r="E12" s="51">
        <v>0.28999999999999998</v>
      </c>
      <c r="F12" s="51">
        <v>0.28000000000000003</v>
      </c>
      <c r="G12" s="41">
        <v>0.28000000000000003</v>
      </c>
      <c r="H12" s="51">
        <v>0.28000000000000003</v>
      </c>
      <c r="I12" s="51">
        <v>0.28999999999999998</v>
      </c>
      <c r="J12" s="42">
        <v>-3.4482758620689502</v>
      </c>
      <c r="K12" s="43">
        <v>47</v>
      </c>
      <c r="L12" s="43">
        <v>455000477</v>
      </c>
      <c r="M12" s="43">
        <v>127729638.33</v>
      </c>
      <c r="N12" s="44">
        <v>4</v>
      </c>
      <c r="O12" s="45" t="s">
        <v>43</v>
      </c>
    </row>
    <row r="13" spans="2:15" ht="15.95" customHeight="1">
      <c r="B13" s="37" t="s">
        <v>410</v>
      </c>
      <c r="C13" s="54" t="s">
        <v>220</v>
      </c>
      <c r="D13" s="51">
        <v>0.19</v>
      </c>
      <c r="E13" s="51">
        <v>0.19</v>
      </c>
      <c r="F13" s="51">
        <v>0.19</v>
      </c>
      <c r="G13" s="41">
        <v>0.19</v>
      </c>
      <c r="H13" s="51">
        <v>0.19</v>
      </c>
      <c r="I13" s="51">
        <v>0.19</v>
      </c>
      <c r="J13" s="42">
        <v>0</v>
      </c>
      <c r="K13" s="43">
        <v>1</v>
      </c>
      <c r="L13" s="43">
        <v>1439</v>
      </c>
      <c r="M13" s="43">
        <v>273.41000000000003</v>
      </c>
      <c r="N13" s="44">
        <v>1</v>
      </c>
      <c r="O13" s="45" t="s">
        <v>223</v>
      </c>
    </row>
    <row r="14" spans="2:15" ht="15.95" customHeight="1">
      <c r="B14" s="37" t="s">
        <v>407</v>
      </c>
      <c r="C14" s="54" t="s">
        <v>159</v>
      </c>
      <c r="D14" s="51">
        <v>1.2</v>
      </c>
      <c r="E14" s="51">
        <v>1.2</v>
      </c>
      <c r="F14" s="51">
        <v>1.2</v>
      </c>
      <c r="G14" s="41">
        <v>1.2</v>
      </c>
      <c r="H14" s="51">
        <v>1.2</v>
      </c>
      <c r="I14" s="51">
        <v>1.2</v>
      </c>
      <c r="J14" s="42">
        <v>0</v>
      </c>
      <c r="K14" s="43">
        <v>1</v>
      </c>
      <c r="L14" s="43">
        <v>64848</v>
      </c>
      <c r="M14" s="43">
        <v>77817.600000000006</v>
      </c>
      <c r="N14" s="44">
        <v>1</v>
      </c>
      <c r="O14" s="45" t="s">
        <v>160</v>
      </c>
    </row>
    <row r="15" spans="2:15" ht="15.95" customHeight="1">
      <c r="B15" s="37" t="s">
        <v>387</v>
      </c>
      <c r="C15" s="54" t="s">
        <v>123</v>
      </c>
      <c r="D15" s="51">
        <v>0.3</v>
      </c>
      <c r="E15" s="51">
        <v>0.3</v>
      </c>
      <c r="F15" s="51">
        <v>0.28999999999999998</v>
      </c>
      <c r="G15" s="41">
        <v>0.3</v>
      </c>
      <c r="H15" s="51">
        <v>0.3</v>
      </c>
      <c r="I15" s="51">
        <v>0.3</v>
      </c>
      <c r="J15" s="42">
        <v>0</v>
      </c>
      <c r="K15" s="43">
        <v>63</v>
      </c>
      <c r="L15" s="43">
        <v>122389267</v>
      </c>
      <c r="M15" s="43">
        <v>36279338.899999999</v>
      </c>
      <c r="N15" s="44">
        <v>3</v>
      </c>
      <c r="O15" s="45" t="s">
        <v>128</v>
      </c>
    </row>
    <row r="16" spans="2:15" ht="15.95" customHeight="1">
      <c r="B16" s="37" t="s">
        <v>38</v>
      </c>
      <c r="C16" s="54" t="s">
        <v>37</v>
      </c>
      <c r="D16" s="51">
        <v>1.98</v>
      </c>
      <c r="E16" s="51">
        <v>1.99</v>
      </c>
      <c r="F16" s="51">
        <v>1.93</v>
      </c>
      <c r="G16" s="41">
        <v>1.95</v>
      </c>
      <c r="H16" s="51">
        <v>1.94</v>
      </c>
      <c r="I16" s="51">
        <v>1.98</v>
      </c>
      <c r="J16" s="42">
        <v>-2.0202020202020221</v>
      </c>
      <c r="K16" s="43">
        <v>213</v>
      </c>
      <c r="L16" s="43">
        <v>148003741</v>
      </c>
      <c r="M16" s="43">
        <v>289183175.45000005</v>
      </c>
      <c r="N16" s="44">
        <v>4</v>
      </c>
      <c r="O16" s="45" t="s">
        <v>55</v>
      </c>
    </row>
    <row r="17" spans="2:15" ht="15.95" customHeight="1">
      <c r="B17" s="37" t="s">
        <v>397</v>
      </c>
      <c r="C17" s="54" t="s">
        <v>147</v>
      </c>
      <c r="D17" s="51">
        <v>0.05</v>
      </c>
      <c r="E17" s="51">
        <v>0.05</v>
      </c>
      <c r="F17" s="51">
        <v>0.05</v>
      </c>
      <c r="G17" s="41">
        <v>0.05</v>
      </c>
      <c r="H17" s="51">
        <v>0.05</v>
      </c>
      <c r="I17" s="51">
        <v>0.05</v>
      </c>
      <c r="J17" s="42">
        <v>0</v>
      </c>
      <c r="K17" s="43">
        <v>5</v>
      </c>
      <c r="L17" s="43">
        <v>412614</v>
      </c>
      <c r="M17" s="43">
        <v>20630.7</v>
      </c>
      <c r="N17" s="44">
        <v>2</v>
      </c>
      <c r="O17" s="45" t="s">
        <v>241</v>
      </c>
    </row>
    <row r="18" spans="2:15" ht="15.95" customHeight="1">
      <c r="B18" s="37" t="s">
        <v>438</v>
      </c>
      <c r="C18" s="54" t="s">
        <v>182</v>
      </c>
      <c r="D18" s="51">
        <v>0.37</v>
      </c>
      <c r="E18" s="51">
        <v>0.37</v>
      </c>
      <c r="F18" s="51">
        <v>0.37</v>
      </c>
      <c r="G18" s="41">
        <v>0.37</v>
      </c>
      <c r="H18" s="51">
        <v>0.37</v>
      </c>
      <c r="I18" s="51">
        <v>0.41</v>
      </c>
      <c r="J18" s="42">
        <v>-9.7560975609756078</v>
      </c>
      <c r="K18" s="43">
        <v>1</v>
      </c>
      <c r="L18" s="43">
        <v>500000</v>
      </c>
      <c r="M18" s="43">
        <v>185000</v>
      </c>
      <c r="N18" s="44">
        <v>1</v>
      </c>
      <c r="O18" s="45" t="s">
        <v>196</v>
      </c>
    </row>
    <row r="19" spans="2:15" ht="15.95" customHeight="1">
      <c r="B19" s="37" t="s">
        <v>199</v>
      </c>
      <c r="C19" s="54" t="s">
        <v>198</v>
      </c>
      <c r="D19" s="51">
        <v>0.75</v>
      </c>
      <c r="E19" s="51">
        <v>0.75</v>
      </c>
      <c r="F19" s="51">
        <v>0.75</v>
      </c>
      <c r="G19" s="41">
        <v>0.75</v>
      </c>
      <c r="H19" s="51">
        <v>0.75</v>
      </c>
      <c r="I19" s="51">
        <v>0.75</v>
      </c>
      <c r="J19" s="42">
        <v>0</v>
      </c>
      <c r="K19" s="43">
        <v>10</v>
      </c>
      <c r="L19" s="43">
        <v>351116</v>
      </c>
      <c r="M19" s="43">
        <v>263337</v>
      </c>
      <c r="N19" s="44">
        <v>3</v>
      </c>
      <c r="O19" s="45" t="s">
        <v>283</v>
      </c>
    </row>
    <row r="20" spans="2:15" ht="15.95" customHeight="1">
      <c r="B20" s="37" t="s">
        <v>248</v>
      </c>
      <c r="C20" s="54" t="s">
        <v>106</v>
      </c>
      <c r="D20" s="51">
        <v>0.6</v>
      </c>
      <c r="E20" s="51">
        <v>0.61</v>
      </c>
      <c r="F20" s="51">
        <v>0.6</v>
      </c>
      <c r="G20" s="41">
        <v>0.61</v>
      </c>
      <c r="H20" s="51">
        <v>0.61</v>
      </c>
      <c r="I20" s="51">
        <v>0.61</v>
      </c>
      <c r="J20" s="42">
        <v>0</v>
      </c>
      <c r="K20" s="43">
        <v>16</v>
      </c>
      <c r="L20" s="43">
        <v>4475117</v>
      </c>
      <c r="M20" s="43">
        <v>2685154.61</v>
      </c>
      <c r="N20" s="44">
        <v>3</v>
      </c>
      <c r="O20" s="45" t="s">
        <v>107</v>
      </c>
    </row>
    <row r="21" spans="2:15" ht="15.95" customHeight="1">
      <c r="B21" s="37" t="s">
        <v>400</v>
      </c>
      <c r="C21" s="54" t="s">
        <v>246</v>
      </c>
      <c r="D21" s="51">
        <v>0.22</v>
      </c>
      <c r="E21" s="51">
        <v>0.27</v>
      </c>
      <c r="F21" s="51">
        <v>0.22</v>
      </c>
      <c r="G21" s="41">
        <v>0.27</v>
      </c>
      <c r="H21" s="51">
        <v>0.27</v>
      </c>
      <c r="I21" s="51">
        <v>0.22</v>
      </c>
      <c r="J21" s="42">
        <v>22.72727272727273</v>
      </c>
      <c r="K21" s="43">
        <v>8</v>
      </c>
      <c r="L21" s="43">
        <v>232570</v>
      </c>
      <c r="M21" s="43">
        <v>54673.14</v>
      </c>
      <c r="N21" s="44">
        <v>4</v>
      </c>
      <c r="O21" s="45" t="s">
        <v>247</v>
      </c>
    </row>
    <row r="22" spans="2:15" ht="15.95" customHeight="1">
      <c r="B22" s="37" t="s">
        <v>190</v>
      </c>
      <c r="C22" s="54" t="s">
        <v>189</v>
      </c>
      <c r="D22" s="51">
        <v>0.11</v>
      </c>
      <c r="E22" s="51">
        <v>0.11</v>
      </c>
      <c r="F22" s="51">
        <v>0.11</v>
      </c>
      <c r="G22" s="41">
        <v>0.11</v>
      </c>
      <c r="H22" s="51">
        <v>0.11</v>
      </c>
      <c r="I22" s="51">
        <v>0.11</v>
      </c>
      <c r="J22" s="42">
        <v>0</v>
      </c>
      <c r="K22" s="43">
        <v>10</v>
      </c>
      <c r="L22" s="43">
        <v>46368</v>
      </c>
      <c r="M22" s="43">
        <v>5100.4800000000005</v>
      </c>
      <c r="N22" s="44">
        <v>3</v>
      </c>
      <c r="O22" s="45" t="s">
        <v>249</v>
      </c>
    </row>
    <row r="23" spans="2:15" ht="15.95" customHeight="1">
      <c r="B23" s="37" t="s">
        <v>404</v>
      </c>
      <c r="C23" s="54" t="s">
        <v>200</v>
      </c>
      <c r="D23" s="51">
        <v>0.25</v>
      </c>
      <c r="E23" s="51">
        <v>0.25</v>
      </c>
      <c r="F23" s="51">
        <v>0.25</v>
      </c>
      <c r="G23" s="41">
        <v>0.25</v>
      </c>
      <c r="H23" s="51">
        <v>0.25</v>
      </c>
      <c r="I23" s="51">
        <v>0.21</v>
      </c>
      <c r="J23" s="42">
        <v>19.047619047619047</v>
      </c>
      <c r="K23" s="43">
        <v>4</v>
      </c>
      <c r="L23" s="43">
        <v>769085</v>
      </c>
      <c r="M23" s="43">
        <v>192271.25</v>
      </c>
      <c r="N23" s="44">
        <v>2</v>
      </c>
      <c r="O23" s="45" t="s">
        <v>203</v>
      </c>
    </row>
    <row r="24" spans="2:15" ht="15.95" customHeight="1">
      <c r="B24" s="37" t="s">
        <v>401</v>
      </c>
      <c r="C24" s="54" t="s">
        <v>152</v>
      </c>
      <c r="D24" s="51">
        <v>0.24</v>
      </c>
      <c r="E24" s="51">
        <v>0.24</v>
      </c>
      <c r="F24" s="51">
        <v>0.23</v>
      </c>
      <c r="G24" s="41">
        <v>0.24</v>
      </c>
      <c r="H24" s="51">
        <v>0.24</v>
      </c>
      <c r="I24" s="51">
        <v>0.2</v>
      </c>
      <c r="J24" s="42">
        <v>19.999999999999996</v>
      </c>
      <c r="K24" s="43">
        <v>10</v>
      </c>
      <c r="L24" s="43">
        <v>39461</v>
      </c>
      <c r="M24" s="43">
        <v>9455.64</v>
      </c>
      <c r="N24" s="44">
        <v>3</v>
      </c>
      <c r="O24" s="45" t="s">
        <v>153</v>
      </c>
    </row>
    <row r="25" spans="2:15" ht="15.95" customHeight="1">
      <c r="B25" s="37" t="s">
        <v>228</v>
      </c>
      <c r="C25" s="54" t="s">
        <v>229</v>
      </c>
      <c r="D25" s="51">
        <v>0.15</v>
      </c>
      <c r="E25" s="51">
        <v>0.15</v>
      </c>
      <c r="F25" s="51">
        <v>0.14000000000000001</v>
      </c>
      <c r="G25" s="41">
        <v>0.14000000000000001</v>
      </c>
      <c r="H25" s="51">
        <v>0.14000000000000001</v>
      </c>
      <c r="I25" s="51">
        <v>0.15</v>
      </c>
      <c r="J25" s="42">
        <v>-6.6666666666666536</v>
      </c>
      <c r="K25" s="43">
        <v>26</v>
      </c>
      <c r="L25" s="43">
        <v>204529874</v>
      </c>
      <c r="M25" s="43">
        <v>29289152.530000001</v>
      </c>
      <c r="N25" s="44">
        <v>4</v>
      </c>
      <c r="O25" s="45" t="s">
        <v>230</v>
      </c>
    </row>
    <row r="26" spans="2:15" ht="18.75" customHeight="1">
      <c r="B26" s="137" t="s">
        <v>376</v>
      </c>
      <c r="C26" s="139"/>
      <c r="D26" s="137"/>
      <c r="E26" s="138"/>
      <c r="F26" s="138"/>
      <c r="G26" s="138"/>
      <c r="H26" s="138"/>
      <c r="I26" s="138"/>
      <c r="J26" s="139"/>
      <c r="K26" s="47">
        <f>SUM(K5:K25)</f>
        <v>926</v>
      </c>
      <c r="L26" s="48">
        <f>SUM(L5:L25)</f>
        <v>1130463376</v>
      </c>
      <c r="M26" s="48">
        <f>SUM(M5:M25)</f>
        <v>799163066.09000003</v>
      </c>
      <c r="N26" s="48">
        <v>4</v>
      </c>
      <c r="O26" s="46" t="s">
        <v>14</v>
      </c>
    </row>
    <row r="27" spans="2:15" ht="18.75" customHeight="1">
      <c r="B27" s="50" t="s">
        <v>27</v>
      </c>
      <c r="C27" s="133"/>
      <c r="D27" s="133" t="s">
        <v>95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</row>
    <row r="28" spans="2:15" ht="15.95" customHeight="1">
      <c r="B28" s="37" t="s">
        <v>384</v>
      </c>
      <c r="C28" s="54" t="s">
        <v>32</v>
      </c>
      <c r="D28" s="51">
        <v>13.84</v>
      </c>
      <c r="E28" s="51">
        <v>13.9</v>
      </c>
      <c r="F28" s="51">
        <v>13.71</v>
      </c>
      <c r="G28" s="41">
        <v>13.79</v>
      </c>
      <c r="H28" s="51">
        <v>13.78</v>
      </c>
      <c r="I28" s="51">
        <v>13.85</v>
      </c>
      <c r="J28" s="42">
        <v>-0.50541516245488083</v>
      </c>
      <c r="K28" s="43">
        <v>212</v>
      </c>
      <c r="L28" s="43">
        <v>10475872</v>
      </c>
      <c r="M28" s="43">
        <v>144443315.40000001</v>
      </c>
      <c r="N28" s="44">
        <v>4</v>
      </c>
      <c r="O28" s="45" t="s">
        <v>33</v>
      </c>
    </row>
    <row r="29" spans="2:15" ht="15.95" customHeight="1">
      <c r="B29" s="37" t="s">
        <v>112</v>
      </c>
      <c r="C29" s="54" t="s">
        <v>113</v>
      </c>
      <c r="D29" s="51">
        <v>2.95</v>
      </c>
      <c r="E29" s="51">
        <v>3.4</v>
      </c>
      <c r="F29" s="51">
        <v>2.95</v>
      </c>
      <c r="G29" s="41">
        <v>3.12</v>
      </c>
      <c r="H29" s="51">
        <v>3.19</v>
      </c>
      <c r="I29" s="51">
        <v>2.95</v>
      </c>
      <c r="J29" s="42">
        <v>8.1355932203389649</v>
      </c>
      <c r="K29" s="43">
        <v>43</v>
      </c>
      <c r="L29" s="43">
        <v>1655476</v>
      </c>
      <c r="M29" s="43">
        <v>5165046.21</v>
      </c>
      <c r="N29" s="44">
        <v>4</v>
      </c>
      <c r="O29" s="45" t="s">
        <v>300</v>
      </c>
    </row>
    <row r="30" spans="2:15" ht="15.95" customHeight="1">
      <c r="B30" s="132" t="s">
        <v>93</v>
      </c>
      <c r="C30" s="132"/>
      <c r="D30" s="132"/>
      <c r="E30" s="132"/>
      <c r="F30" s="132"/>
      <c r="G30" s="132"/>
      <c r="H30" s="132"/>
      <c r="I30" s="132"/>
      <c r="J30" s="132"/>
      <c r="K30" s="47">
        <f>SUM(K28:K29)</f>
        <v>255</v>
      </c>
      <c r="L30" s="48">
        <f>SUM(L28:L29)</f>
        <v>12131348</v>
      </c>
      <c r="M30" s="48">
        <f>SUM(M28:M29)</f>
        <v>149608361.61000001</v>
      </c>
      <c r="N30" s="48">
        <v>4</v>
      </c>
      <c r="O30" s="46" t="s">
        <v>14</v>
      </c>
    </row>
    <row r="31" spans="2:15" ht="15.95" customHeight="1">
      <c r="B31" s="50" t="s">
        <v>114</v>
      </c>
      <c r="C31" s="133"/>
      <c r="D31" s="133" t="s">
        <v>116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</row>
    <row r="32" spans="2:15" ht="15.95" customHeight="1">
      <c r="B32" s="37" t="s">
        <v>381</v>
      </c>
      <c r="C32" s="54" t="s">
        <v>162</v>
      </c>
      <c r="D32" s="51">
        <v>0.9</v>
      </c>
      <c r="E32" s="51">
        <v>0.99</v>
      </c>
      <c r="F32" s="51">
        <v>0.9</v>
      </c>
      <c r="G32" s="41">
        <v>0.97</v>
      </c>
      <c r="H32" s="51">
        <v>0.99</v>
      </c>
      <c r="I32" s="51">
        <v>0.9</v>
      </c>
      <c r="J32" s="42">
        <v>9.9999999999999858</v>
      </c>
      <c r="K32" s="43">
        <v>5</v>
      </c>
      <c r="L32" s="43">
        <v>38103</v>
      </c>
      <c r="M32" s="43">
        <v>36929.86</v>
      </c>
      <c r="N32" s="44">
        <v>3</v>
      </c>
      <c r="O32" s="45" t="s">
        <v>163</v>
      </c>
    </row>
    <row r="33" spans="2:15" ht="15.95" customHeight="1">
      <c r="B33" s="37" t="s">
        <v>302</v>
      </c>
      <c r="C33" s="54" t="s">
        <v>148</v>
      </c>
      <c r="D33" s="51">
        <v>0.81</v>
      </c>
      <c r="E33" s="51">
        <v>0.81</v>
      </c>
      <c r="F33" s="51">
        <v>0.81</v>
      </c>
      <c r="G33" s="41">
        <v>0.81</v>
      </c>
      <c r="H33" s="51">
        <v>0.81</v>
      </c>
      <c r="I33" s="51">
        <v>0.81</v>
      </c>
      <c r="J33" s="42">
        <v>0</v>
      </c>
      <c r="K33" s="43">
        <v>1</v>
      </c>
      <c r="L33" s="43">
        <v>36816</v>
      </c>
      <c r="M33" s="43">
        <v>29820.959999999999</v>
      </c>
      <c r="N33" s="44">
        <v>1</v>
      </c>
      <c r="O33" s="45" t="s">
        <v>149</v>
      </c>
    </row>
    <row r="34" spans="2:15" ht="15.95" customHeight="1">
      <c r="B34" s="37" t="s">
        <v>405</v>
      </c>
      <c r="C34" s="54" t="s">
        <v>206</v>
      </c>
      <c r="D34" s="51">
        <v>0.5</v>
      </c>
      <c r="E34" s="51">
        <v>0.5</v>
      </c>
      <c r="F34" s="51">
        <v>0.5</v>
      </c>
      <c r="G34" s="41">
        <v>0.5</v>
      </c>
      <c r="H34" s="51">
        <v>0.5</v>
      </c>
      <c r="I34" s="51">
        <v>0.5</v>
      </c>
      <c r="J34" s="42">
        <v>0</v>
      </c>
      <c r="K34" s="43">
        <v>6</v>
      </c>
      <c r="L34" s="43">
        <v>8320</v>
      </c>
      <c r="M34" s="43">
        <v>4160</v>
      </c>
      <c r="N34" s="44">
        <v>3</v>
      </c>
      <c r="O34" s="45" t="s">
        <v>210</v>
      </c>
    </row>
    <row r="35" spans="2:15" ht="15.95" customHeight="1">
      <c r="B35" s="37" t="s">
        <v>306</v>
      </c>
      <c r="C35" s="54" t="s">
        <v>307</v>
      </c>
      <c r="D35" s="51">
        <v>0.91</v>
      </c>
      <c r="E35" s="51">
        <v>0.91</v>
      </c>
      <c r="F35" s="51">
        <v>0.91</v>
      </c>
      <c r="G35" s="41">
        <v>0.91</v>
      </c>
      <c r="H35" s="51">
        <v>0.91</v>
      </c>
      <c r="I35" s="51">
        <v>0.76</v>
      </c>
      <c r="J35" s="42">
        <v>19.736842105263165</v>
      </c>
      <c r="K35" s="43">
        <v>1</v>
      </c>
      <c r="L35" s="43">
        <v>84835</v>
      </c>
      <c r="M35" s="43">
        <v>77199.850000000006</v>
      </c>
      <c r="N35" s="44">
        <v>1</v>
      </c>
      <c r="O35" s="45" t="s">
        <v>308</v>
      </c>
    </row>
    <row r="36" spans="2:15" ht="15.75" customHeight="1">
      <c r="B36" s="132" t="s">
        <v>115</v>
      </c>
      <c r="C36" s="132"/>
      <c r="D36" s="132"/>
      <c r="E36" s="132"/>
      <c r="F36" s="132"/>
      <c r="G36" s="132"/>
      <c r="H36" s="132"/>
      <c r="I36" s="132"/>
      <c r="J36" s="132"/>
      <c r="K36" s="47">
        <f>SUM(K32:K35)</f>
        <v>13</v>
      </c>
      <c r="L36" s="48">
        <f>SUM(L32:L35)</f>
        <v>168074</v>
      </c>
      <c r="M36" s="48">
        <f>SUM(M32:M35)</f>
        <v>148110.67000000001</v>
      </c>
      <c r="N36" s="48">
        <v>3</v>
      </c>
      <c r="O36" s="46" t="s">
        <v>14</v>
      </c>
    </row>
    <row r="37" spans="2:15" ht="16.5" customHeight="1">
      <c r="K37" s="4"/>
      <c r="L37" s="4"/>
      <c r="M37" s="4"/>
      <c r="N37" s="4"/>
    </row>
    <row r="38" spans="2:15" ht="43.5" customHeight="1">
      <c r="B38" s="107" t="s">
        <v>4</v>
      </c>
      <c r="C38" s="108"/>
      <c r="D38" s="108"/>
      <c r="E38" s="131" t="s">
        <v>417</v>
      </c>
      <c r="F38" s="131"/>
      <c r="G38" s="131"/>
      <c r="H38" s="131"/>
      <c r="I38" s="131"/>
      <c r="J38" s="131"/>
      <c r="K38" s="131"/>
      <c r="L38" s="131"/>
      <c r="M38" s="131"/>
      <c r="N38" s="131"/>
      <c r="O38" s="49"/>
    </row>
    <row r="39" spans="2:15" ht="33.75" customHeight="1">
      <c r="B39" s="134" t="s">
        <v>5</v>
      </c>
      <c r="C39" s="135"/>
      <c r="D39" s="135"/>
      <c r="E39" s="135"/>
      <c r="F39" s="131" t="s">
        <v>418</v>
      </c>
      <c r="G39" s="131"/>
      <c r="H39" s="131"/>
      <c r="I39" s="131"/>
      <c r="J39" s="131"/>
      <c r="K39" s="131"/>
      <c r="L39" s="131"/>
      <c r="M39" s="131"/>
      <c r="N39" s="131"/>
      <c r="O39" s="30"/>
    </row>
    <row r="40" spans="2:15" ht="69.75" customHeight="1">
      <c r="B40" s="31" t="s">
        <v>0</v>
      </c>
      <c r="C40" s="32" t="s">
        <v>6</v>
      </c>
      <c r="D40" s="32" t="s">
        <v>7</v>
      </c>
      <c r="E40" s="32" t="s">
        <v>8</v>
      </c>
      <c r="F40" s="32" t="s">
        <v>9</v>
      </c>
      <c r="G40" s="32" t="s">
        <v>22</v>
      </c>
      <c r="H40" s="32" t="s">
        <v>2</v>
      </c>
      <c r="I40" s="32" t="s">
        <v>23</v>
      </c>
      <c r="J40" s="33" t="s">
        <v>10</v>
      </c>
      <c r="K40" s="34" t="s">
        <v>97</v>
      </c>
      <c r="L40" s="32" t="s">
        <v>64</v>
      </c>
      <c r="M40" s="32" t="s">
        <v>65</v>
      </c>
      <c r="N40" s="32" t="s">
        <v>11</v>
      </c>
      <c r="O40" s="35" t="s">
        <v>1</v>
      </c>
    </row>
    <row r="41" spans="2:15" ht="18.95" customHeight="1">
      <c r="B41" s="50" t="s">
        <v>28</v>
      </c>
      <c r="C41" s="133"/>
      <c r="D41" s="133" t="s">
        <v>31</v>
      </c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</row>
    <row r="42" spans="2:15" ht="18.95" customHeight="1">
      <c r="B42" s="37" t="s">
        <v>393</v>
      </c>
      <c r="C42" s="38" t="s">
        <v>143</v>
      </c>
      <c r="D42" s="39">
        <v>4.3</v>
      </c>
      <c r="E42" s="40">
        <v>4.5999999999999996</v>
      </c>
      <c r="F42" s="40">
        <v>4</v>
      </c>
      <c r="G42" s="41">
        <v>4.1900000000000004</v>
      </c>
      <c r="H42" s="41">
        <v>4.3</v>
      </c>
      <c r="I42" s="41">
        <v>4.5999999999999996</v>
      </c>
      <c r="J42" s="42">
        <v>-6.5217391304347778</v>
      </c>
      <c r="K42" s="43">
        <v>26</v>
      </c>
      <c r="L42" s="43">
        <v>1761377</v>
      </c>
      <c r="M42" s="43">
        <v>7372949.75</v>
      </c>
      <c r="N42" s="44">
        <v>3</v>
      </c>
      <c r="O42" s="45" t="s">
        <v>144</v>
      </c>
    </row>
    <row r="43" spans="2:15" ht="18.95" customHeight="1">
      <c r="B43" s="37" t="s">
        <v>399</v>
      </c>
      <c r="C43" s="38" t="s">
        <v>211</v>
      </c>
      <c r="D43" s="39">
        <v>7.49</v>
      </c>
      <c r="E43" s="40">
        <v>7.52</v>
      </c>
      <c r="F43" s="40">
        <v>7.4</v>
      </c>
      <c r="G43" s="41">
        <v>7.43</v>
      </c>
      <c r="H43" s="41">
        <v>7.4</v>
      </c>
      <c r="I43" s="41">
        <v>7.49</v>
      </c>
      <c r="J43" s="42">
        <v>-1.2016021361815787</v>
      </c>
      <c r="K43" s="43">
        <v>5</v>
      </c>
      <c r="L43" s="43">
        <v>205403</v>
      </c>
      <c r="M43" s="43">
        <v>1526018.47</v>
      </c>
      <c r="N43" s="44">
        <v>3</v>
      </c>
      <c r="O43" s="45" t="s">
        <v>217</v>
      </c>
    </row>
    <row r="44" spans="2:15" ht="18.95" customHeight="1">
      <c r="B44" s="37" t="s">
        <v>67</v>
      </c>
      <c r="C44" s="38" t="s">
        <v>68</v>
      </c>
      <c r="D44" s="39">
        <v>3.45</v>
      </c>
      <c r="E44" s="40">
        <v>3.5</v>
      </c>
      <c r="F44" s="40">
        <v>3.35</v>
      </c>
      <c r="G44" s="41">
        <v>3.41</v>
      </c>
      <c r="H44" s="41">
        <v>3.36</v>
      </c>
      <c r="I44" s="41">
        <v>3.45</v>
      </c>
      <c r="J44" s="42">
        <v>-2.6086956521739202</v>
      </c>
      <c r="K44" s="43">
        <v>90</v>
      </c>
      <c r="L44" s="43">
        <v>8868377</v>
      </c>
      <c r="M44" s="43">
        <v>30225045.550000001</v>
      </c>
      <c r="N44" s="44">
        <v>4</v>
      </c>
      <c r="O44" s="45" t="s">
        <v>69</v>
      </c>
    </row>
    <row r="45" spans="2:15" ht="18.95" customHeight="1">
      <c r="B45" s="37" t="s">
        <v>70</v>
      </c>
      <c r="C45" s="38" t="s">
        <v>71</v>
      </c>
      <c r="D45" s="39">
        <v>25.75</v>
      </c>
      <c r="E45" s="40">
        <v>25.75</v>
      </c>
      <c r="F45" s="40">
        <v>23</v>
      </c>
      <c r="G45" s="41">
        <v>25.33</v>
      </c>
      <c r="H45" s="41">
        <v>23</v>
      </c>
      <c r="I45" s="41">
        <v>25.75</v>
      </c>
      <c r="J45" s="42">
        <v>-10.679611650485432</v>
      </c>
      <c r="K45" s="43">
        <v>53</v>
      </c>
      <c r="L45" s="43">
        <v>720418</v>
      </c>
      <c r="M45" s="43">
        <v>18244434.850000001</v>
      </c>
      <c r="N45" s="44">
        <v>4</v>
      </c>
      <c r="O45" s="45" t="s">
        <v>72</v>
      </c>
    </row>
    <row r="46" spans="2:15" ht="18.95" customHeight="1">
      <c r="B46" s="37" t="s">
        <v>402</v>
      </c>
      <c r="C46" s="38" t="s">
        <v>118</v>
      </c>
      <c r="D46" s="39">
        <v>0.7</v>
      </c>
      <c r="E46" s="40">
        <v>0.7</v>
      </c>
      <c r="F46" s="40">
        <v>0.7</v>
      </c>
      <c r="G46" s="41">
        <v>0.7</v>
      </c>
      <c r="H46" s="41">
        <v>0.7</v>
      </c>
      <c r="I46" s="41">
        <v>0.7</v>
      </c>
      <c r="J46" s="42">
        <v>0</v>
      </c>
      <c r="K46" s="43">
        <v>1</v>
      </c>
      <c r="L46" s="43">
        <v>8520</v>
      </c>
      <c r="M46" s="43">
        <v>5964</v>
      </c>
      <c r="N46" s="44">
        <v>1</v>
      </c>
      <c r="O46" s="45" t="s">
        <v>333</v>
      </c>
    </row>
    <row r="47" spans="2:15" ht="18.95" customHeight="1">
      <c r="B47" s="37" t="s">
        <v>389</v>
      </c>
      <c r="C47" s="38" t="s">
        <v>201</v>
      </c>
      <c r="D47" s="39">
        <v>2.16</v>
      </c>
      <c r="E47" s="40">
        <v>2.38</v>
      </c>
      <c r="F47" s="40">
        <v>2.1</v>
      </c>
      <c r="G47" s="41">
        <v>2.15</v>
      </c>
      <c r="H47" s="41">
        <v>2.15</v>
      </c>
      <c r="I47" s="41">
        <v>2.16</v>
      </c>
      <c r="J47" s="42">
        <v>-0.46296296296297612</v>
      </c>
      <c r="K47" s="43">
        <v>45</v>
      </c>
      <c r="L47" s="43">
        <v>4170806</v>
      </c>
      <c r="M47" s="43">
        <v>9158215.8300000001</v>
      </c>
      <c r="N47" s="44">
        <v>4</v>
      </c>
      <c r="O47" s="45" t="s">
        <v>202</v>
      </c>
    </row>
    <row r="48" spans="2:15" ht="18.95" customHeight="1">
      <c r="B48" s="37" t="s">
        <v>375</v>
      </c>
      <c r="C48" s="38" t="s">
        <v>178</v>
      </c>
      <c r="D48" s="39">
        <v>1.81</v>
      </c>
      <c r="E48" s="40">
        <v>1.81</v>
      </c>
      <c r="F48" s="40">
        <v>1.75</v>
      </c>
      <c r="G48" s="41">
        <v>1.76</v>
      </c>
      <c r="H48" s="41">
        <v>1.76</v>
      </c>
      <c r="I48" s="41">
        <v>1.81</v>
      </c>
      <c r="J48" s="42">
        <v>-2.7624309392265234</v>
      </c>
      <c r="K48" s="43">
        <v>5</v>
      </c>
      <c r="L48" s="43">
        <v>92268</v>
      </c>
      <c r="M48" s="43">
        <v>162030.06999999998</v>
      </c>
      <c r="N48" s="44">
        <v>3</v>
      </c>
      <c r="O48" s="45" t="s">
        <v>180</v>
      </c>
    </row>
    <row r="49" spans="2:15" ht="21.75" customHeight="1">
      <c r="B49" s="132" t="s">
        <v>94</v>
      </c>
      <c r="C49" s="132"/>
      <c r="D49" s="132"/>
      <c r="E49" s="132"/>
      <c r="F49" s="132"/>
      <c r="G49" s="132"/>
      <c r="H49" s="132"/>
      <c r="I49" s="132"/>
      <c r="J49" s="132"/>
      <c r="K49" s="47">
        <f>SUM(K42:K48)</f>
        <v>225</v>
      </c>
      <c r="L49" s="48">
        <f>SUM(L42:L48)</f>
        <v>15827169</v>
      </c>
      <c r="M49" s="48">
        <f>SUM(M42:M48)</f>
        <v>66694658.520000003</v>
      </c>
      <c r="N49" s="48">
        <v>4</v>
      </c>
      <c r="O49" s="46" t="s">
        <v>14</v>
      </c>
    </row>
    <row r="50" spans="2:15" ht="18.95" customHeight="1">
      <c r="B50" s="50" t="s">
        <v>76</v>
      </c>
      <c r="C50" s="133" t="s">
        <v>30</v>
      </c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</row>
    <row r="51" spans="2:15" ht="18.95" customHeight="1">
      <c r="B51" s="37" t="s">
        <v>56</v>
      </c>
      <c r="C51" s="38" t="s">
        <v>57</v>
      </c>
      <c r="D51" s="39">
        <v>2.25</v>
      </c>
      <c r="E51" s="39">
        <v>2.25</v>
      </c>
      <c r="F51" s="40">
        <v>2.2000000000000002</v>
      </c>
      <c r="G51" s="41">
        <v>2.2200000000000002</v>
      </c>
      <c r="H51" s="41">
        <v>2.2000000000000002</v>
      </c>
      <c r="I51" s="41">
        <v>2.21</v>
      </c>
      <c r="J51" s="42">
        <v>-0.45248868778279272</v>
      </c>
      <c r="K51" s="43">
        <v>17</v>
      </c>
      <c r="L51" s="43">
        <v>1474799</v>
      </c>
      <c r="M51" s="43">
        <v>3272918.42</v>
      </c>
      <c r="N51" s="44">
        <v>1</v>
      </c>
      <c r="O51" s="45" t="s">
        <v>58</v>
      </c>
    </row>
    <row r="52" spans="2:15" ht="18.95" customHeight="1">
      <c r="B52" s="37" t="s">
        <v>156</v>
      </c>
      <c r="C52" s="38" t="s">
        <v>155</v>
      </c>
      <c r="D52" s="39">
        <v>5.75</v>
      </c>
      <c r="E52" s="39">
        <v>5.8</v>
      </c>
      <c r="F52" s="40">
        <v>5.75</v>
      </c>
      <c r="G52" s="41">
        <v>5.79</v>
      </c>
      <c r="H52" s="41">
        <v>5.8</v>
      </c>
      <c r="I52" s="41">
        <v>5.75</v>
      </c>
      <c r="J52" s="42">
        <v>0.86956521739129933</v>
      </c>
      <c r="K52" s="43">
        <v>7</v>
      </c>
      <c r="L52" s="43">
        <v>72654</v>
      </c>
      <c r="M52" s="43">
        <v>420940.10000000003</v>
      </c>
      <c r="N52" s="44">
        <v>3</v>
      </c>
      <c r="O52" s="45" t="s">
        <v>157</v>
      </c>
    </row>
    <row r="53" spans="2:15" ht="18.95" customHeight="1">
      <c r="B53" s="37" t="s">
        <v>186</v>
      </c>
      <c r="C53" s="38" t="s">
        <v>184</v>
      </c>
      <c r="D53" s="39">
        <v>17</v>
      </c>
      <c r="E53" s="39">
        <v>17</v>
      </c>
      <c r="F53" s="40">
        <v>17</v>
      </c>
      <c r="G53" s="41">
        <v>17</v>
      </c>
      <c r="H53" s="41">
        <v>17</v>
      </c>
      <c r="I53" s="41">
        <v>17</v>
      </c>
      <c r="J53" s="42">
        <v>0</v>
      </c>
      <c r="K53" s="43">
        <v>2</v>
      </c>
      <c r="L53" s="43">
        <v>1725</v>
      </c>
      <c r="M53" s="43">
        <v>29325</v>
      </c>
      <c r="N53" s="44">
        <v>1</v>
      </c>
      <c r="O53" s="45" t="s">
        <v>195</v>
      </c>
    </row>
    <row r="54" spans="2:15" ht="18.95" customHeight="1">
      <c r="B54" s="37" t="s">
        <v>59</v>
      </c>
      <c r="C54" s="38" t="s">
        <v>34</v>
      </c>
      <c r="D54" s="39">
        <v>5.84</v>
      </c>
      <c r="E54" s="39">
        <v>5.9</v>
      </c>
      <c r="F54" s="40">
        <v>5.76</v>
      </c>
      <c r="G54" s="41">
        <v>5.82</v>
      </c>
      <c r="H54" s="41">
        <v>5.76</v>
      </c>
      <c r="I54" s="41">
        <v>5.85</v>
      </c>
      <c r="J54" s="42">
        <v>-1.538461538461533</v>
      </c>
      <c r="K54" s="43">
        <v>395</v>
      </c>
      <c r="L54" s="43">
        <v>49574818</v>
      </c>
      <c r="M54" s="43">
        <v>288495227.90999997</v>
      </c>
      <c r="N54" s="44">
        <v>4</v>
      </c>
      <c r="O54" s="45" t="s">
        <v>35</v>
      </c>
    </row>
    <row r="55" spans="2:15" ht="18.95" customHeight="1">
      <c r="B55" s="37" t="s">
        <v>60</v>
      </c>
      <c r="C55" s="38" t="s">
        <v>41</v>
      </c>
      <c r="D55" s="39">
        <v>2.85</v>
      </c>
      <c r="E55" s="39">
        <v>2.85</v>
      </c>
      <c r="F55" s="40">
        <v>2.7</v>
      </c>
      <c r="G55" s="41">
        <v>2.75</v>
      </c>
      <c r="H55" s="41">
        <v>2.85</v>
      </c>
      <c r="I55" s="41">
        <v>2.85</v>
      </c>
      <c r="J55" s="42">
        <v>0</v>
      </c>
      <c r="K55" s="43">
        <v>11</v>
      </c>
      <c r="L55" s="43">
        <v>1811308</v>
      </c>
      <c r="M55" s="43">
        <v>4974944.7</v>
      </c>
      <c r="N55" s="44">
        <v>3</v>
      </c>
      <c r="O55" s="45" t="s">
        <v>61</v>
      </c>
    </row>
    <row r="56" spans="2:15" ht="18.95" customHeight="1">
      <c r="B56" s="37" t="s">
        <v>392</v>
      </c>
      <c r="C56" s="38" t="s">
        <v>46</v>
      </c>
      <c r="D56" s="39">
        <v>2.4</v>
      </c>
      <c r="E56" s="39">
        <v>2.4</v>
      </c>
      <c r="F56" s="40">
        <v>2.4</v>
      </c>
      <c r="G56" s="41">
        <v>2.4</v>
      </c>
      <c r="H56" s="41">
        <v>2.4</v>
      </c>
      <c r="I56" s="41">
        <v>2.4</v>
      </c>
      <c r="J56" s="42">
        <v>0</v>
      </c>
      <c r="K56" s="43">
        <v>7</v>
      </c>
      <c r="L56" s="43">
        <v>508131</v>
      </c>
      <c r="M56" s="43">
        <v>1219514.3999999999</v>
      </c>
      <c r="N56" s="44">
        <v>2</v>
      </c>
      <c r="O56" s="45" t="s">
        <v>44</v>
      </c>
    </row>
    <row r="57" spans="2:15" ht="18.95" customHeight="1">
      <c r="B57" s="37" t="s">
        <v>127</v>
      </c>
      <c r="C57" s="38" t="s">
        <v>126</v>
      </c>
      <c r="D57" s="39">
        <v>5.4</v>
      </c>
      <c r="E57" s="39">
        <v>5.5</v>
      </c>
      <c r="F57" s="40">
        <v>5.4</v>
      </c>
      <c r="G57" s="41">
        <v>5.4</v>
      </c>
      <c r="H57" s="41">
        <v>5.5</v>
      </c>
      <c r="I57" s="41">
        <v>5.5</v>
      </c>
      <c r="J57" s="42">
        <v>0</v>
      </c>
      <c r="K57" s="43">
        <v>4</v>
      </c>
      <c r="L57" s="43">
        <v>166014</v>
      </c>
      <c r="M57" s="43">
        <v>896577</v>
      </c>
      <c r="N57" s="44">
        <v>1</v>
      </c>
      <c r="O57" s="45" t="s">
        <v>129</v>
      </c>
    </row>
    <row r="58" spans="2:15" ht="18.95" customHeight="1">
      <c r="B58" s="37" t="s">
        <v>394</v>
      </c>
      <c r="C58" s="38" t="s">
        <v>185</v>
      </c>
      <c r="D58" s="39">
        <v>1.35</v>
      </c>
      <c r="E58" s="39">
        <v>1.4</v>
      </c>
      <c r="F58" s="40">
        <v>1.3</v>
      </c>
      <c r="G58" s="41">
        <v>1.32</v>
      </c>
      <c r="H58" s="41">
        <v>1.4</v>
      </c>
      <c r="I58" s="41">
        <v>1.35</v>
      </c>
      <c r="J58" s="42">
        <v>3.7037037037036979</v>
      </c>
      <c r="K58" s="43">
        <v>23</v>
      </c>
      <c r="L58" s="43">
        <v>2059019</v>
      </c>
      <c r="M58" s="43">
        <v>2719765.9000000004</v>
      </c>
      <c r="N58" s="44">
        <v>4</v>
      </c>
      <c r="O58" s="45" t="s">
        <v>194</v>
      </c>
    </row>
    <row r="59" spans="2:15" ht="18.95" customHeight="1">
      <c r="B59" s="37" t="s">
        <v>435</v>
      </c>
      <c r="C59" s="38" t="s">
        <v>154</v>
      </c>
      <c r="D59" s="39">
        <v>1.85</v>
      </c>
      <c r="E59" s="39">
        <v>1.85</v>
      </c>
      <c r="F59" s="40">
        <v>1.85</v>
      </c>
      <c r="G59" s="41">
        <v>1.85</v>
      </c>
      <c r="H59" s="41">
        <v>1.85</v>
      </c>
      <c r="I59" s="41">
        <v>1.85</v>
      </c>
      <c r="J59" s="42">
        <v>0</v>
      </c>
      <c r="K59" s="43">
        <v>1</v>
      </c>
      <c r="L59" s="43">
        <v>2160</v>
      </c>
      <c r="M59" s="43">
        <v>3996</v>
      </c>
      <c r="N59" s="44">
        <v>1</v>
      </c>
      <c r="O59" s="45" t="s">
        <v>158</v>
      </c>
    </row>
    <row r="60" spans="2:15" ht="18.95" customHeight="1">
      <c r="B60" s="37" t="s">
        <v>84</v>
      </c>
      <c r="C60" s="38" t="s">
        <v>85</v>
      </c>
      <c r="D60" s="39">
        <v>2.35</v>
      </c>
      <c r="E60" s="39">
        <v>2.2999999999999998</v>
      </c>
      <c r="F60" s="40">
        <v>2.2999999999999998</v>
      </c>
      <c r="G60" s="41">
        <v>2.34</v>
      </c>
      <c r="H60" s="41">
        <v>2.2999999999999998</v>
      </c>
      <c r="I60" s="41">
        <v>2.35</v>
      </c>
      <c r="J60" s="42">
        <v>-2.1276595744680993</v>
      </c>
      <c r="K60" s="43">
        <v>20</v>
      </c>
      <c r="L60" s="43">
        <v>1019693</v>
      </c>
      <c r="M60" s="43">
        <v>2381254.62</v>
      </c>
      <c r="N60" s="44">
        <v>4</v>
      </c>
      <c r="O60" s="45" t="s">
        <v>86</v>
      </c>
    </row>
    <row r="61" spans="2:15" ht="18.95" customHeight="1">
      <c r="B61" s="37" t="s">
        <v>87</v>
      </c>
      <c r="C61" s="38" t="s">
        <v>88</v>
      </c>
      <c r="D61" s="39">
        <v>1.99</v>
      </c>
      <c r="E61" s="39">
        <v>2.13</v>
      </c>
      <c r="F61" s="40">
        <v>1.7</v>
      </c>
      <c r="G61" s="41">
        <v>1.99</v>
      </c>
      <c r="H61" s="41">
        <v>1.95</v>
      </c>
      <c r="I61" s="41">
        <v>1.99</v>
      </c>
      <c r="J61" s="42">
        <v>-2.010050251256279</v>
      </c>
      <c r="K61" s="43">
        <v>58</v>
      </c>
      <c r="L61" s="43">
        <v>4126447</v>
      </c>
      <c r="M61" s="43">
        <v>8201985.3700000001</v>
      </c>
      <c r="N61" s="44">
        <v>4</v>
      </c>
      <c r="O61" s="45" t="s">
        <v>89</v>
      </c>
    </row>
    <row r="62" spans="2:15" ht="18.95" customHeight="1">
      <c r="B62" s="37" t="s">
        <v>436</v>
      </c>
      <c r="C62" s="38" t="s">
        <v>338</v>
      </c>
      <c r="D62" s="39">
        <v>3.3</v>
      </c>
      <c r="E62" s="39">
        <v>3.3</v>
      </c>
      <c r="F62" s="40">
        <v>3.3</v>
      </c>
      <c r="G62" s="41">
        <v>3.3</v>
      </c>
      <c r="H62" s="41">
        <v>3.3</v>
      </c>
      <c r="I62" s="41">
        <v>3.3</v>
      </c>
      <c r="J62" s="42">
        <v>0</v>
      </c>
      <c r="K62" s="43">
        <v>1</v>
      </c>
      <c r="L62" s="43">
        <v>1061</v>
      </c>
      <c r="M62" s="43">
        <v>3501.3</v>
      </c>
      <c r="N62" s="44">
        <v>1</v>
      </c>
      <c r="O62" s="45" t="s">
        <v>339</v>
      </c>
    </row>
    <row r="63" spans="2:15" ht="18.95" customHeight="1">
      <c r="B63" s="37" t="s">
        <v>81</v>
      </c>
      <c r="C63" s="38" t="s">
        <v>82</v>
      </c>
      <c r="D63" s="39">
        <v>3</v>
      </c>
      <c r="E63" s="39">
        <v>3.1</v>
      </c>
      <c r="F63" s="40">
        <v>3</v>
      </c>
      <c r="G63" s="41">
        <v>3</v>
      </c>
      <c r="H63" s="41">
        <v>3</v>
      </c>
      <c r="I63" s="41">
        <v>3</v>
      </c>
      <c r="J63" s="42">
        <v>0</v>
      </c>
      <c r="K63" s="43">
        <v>80</v>
      </c>
      <c r="L63" s="43">
        <v>5343683</v>
      </c>
      <c r="M63" s="43">
        <v>16084451.1</v>
      </c>
      <c r="N63" s="44">
        <v>4</v>
      </c>
      <c r="O63" s="45" t="s">
        <v>83</v>
      </c>
    </row>
    <row r="64" spans="2:15" ht="18.95" customHeight="1">
      <c r="B64" s="37" t="s">
        <v>434</v>
      </c>
      <c r="C64" s="38" t="s">
        <v>131</v>
      </c>
      <c r="D64" s="39">
        <v>1.25</v>
      </c>
      <c r="E64" s="39">
        <v>1.3</v>
      </c>
      <c r="F64" s="40">
        <v>1.25</v>
      </c>
      <c r="G64" s="41">
        <v>1.3</v>
      </c>
      <c r="H64" s="41">
        <v>1.3</v>
      </c>
      <c r="I64" s="41">
        <v>1.25</v>
      </c>
      <c r="J64" s="42">
        <v>4.0000000000000036</v>
      </c>
      <c r="K64" s="43">
        <v>9</v>
      </c>
      <c r="L64" s="43">
        <v>19403</v>
      </c>
      <c r="M64" s="43">
        <v>25183</v>
      </c>
      <c r="N64" s="44">
        <v>2</v>
      </c>
      <c r="O64" s="45" t="s">
        <v>132</v>
      </c>
    </row>
    <row r="65" spans="2:15" ht="18.95" customHeight="1">
      <c r="B65" s="37" t="s">
        <v>388</v>
      </c>
      <c r="C65" s="38" t="s">
        <v>77</v>
      </c>
      <c r="D65" s="39">
        <v>1.76</v>
      </c>
      <c r="E65" s="39">
        <v>1.77</v>
      </c>
      <c r="F65" s="40">
        <v>1.76</v>
      </c>
      <c r="G65" s="41">
        <v>1.77</v>
      </c>
      <c r="H65" s="41">
        <v>1.77</v>
      </c>
      <c r="I65" s="41">
        <v>1.76</v>
      </c>
      <c r="J65" s="42">
        <v>0.56818181818181213</v>
      </c>
      <c r="K65" s="43">
        <v>4</v>
      </c>
      <c r="L65" s="43">
        <v>275029</v>
      </c>
      <c r="M65" s="43">
        <v>486551.03999999998</v>
      </c>
      <c r="N65" s="44">
        <v>3</v>
      </c>
      <c r="O65" s="45" t="s">
        <v>78</v>
      </c>
    </row>
    <row r="66" spans="2:15" ht="18.95" customHeight="1">
      <c r="B66" s="37" t="s">
        <v>341</v>
      </c>
      <c r="C66" s="38" t="s">
        <v>342</v>
      </c>
      <c r="D66" s="39">
        <v>1.47</v>
      </c>
      <c r="E66" s="39">
        <v>1.47</v>
      </c>
      <c r="F66" s="40">
        <v>1.41</v>
      </c>
      <c r="G66" s="41">
        <v>1.43</v>
      </c>
      <c r="H66" s="41">
        <v>1.41</v>
      </c>
      <c r="I66" s="41">
        <v>1.44</v>
      </c>
      <c r="J66" s="42">
        <v>-2.083333333333337</v>
      </c>
      <c r="K66" s="43">
        <v>31</v>
      </c>
      <c r="L66" s="43">
        <v>10766400</v>
      </c>
      <c r="M66" s="43">
        <v>15405988</v>
      </c>
      <c r="N66" s="44">
        <v>4</v>
      </c>
      <c r="O66" s="45" t="s">
        <v>343</v>
      </c>
    </row>
    <row r="67" spans="2:15" ht="18.95" customHeight="1">
      <c r="B67" s="37" t="s">
        <v>403</v>
      </c>
      <c r="C67" s="38" t="s">
        <v>145</v>
      </c>
      <c r="D67" s="39">
        <v>2.0499999999999998</v>
      </c>
      <c r="E67" s="39">
        <v>2.0499999999999998</v>
      </c>
      <c r="F67" s="40">
        <v>1.87</v>
      </c>
      <c r="G67" s="41">
        <v>1.89</v>
      </c>
      <c r="H67" s="41">
        <v>1.88</v>
      </c>
      <c r="I67" s="41">
        <v>2.02</v>
      </c>
      <c r="J67" s="42">
        <v>-6.9306930693069368</v>
      </c>
      <c r="K67" s="43">
        <v>7</v>
      </c>
      <c r="L67" s="43">
        <v>1650365</v>
      </c>
      <c r="M67" s="43">
        <v>3116208.1</v>
      </c>
      <c r="N67" s="44">
        <v>4</v>
      </c>
      <c r="O67" s="45" t="s">
        <v>146</v>
      </c>
    </row>
    <row r="68" spans="2:15" ht="18.95" customHeight="1">
      <c r="B68" s="37" t="s">
        <v>377</v>
      </c>
      <c r="C68" s="38" t="s">
        <v>79</v>
      </c>
      <c r="D68" s="39">
        <v>2.16</v>
      </c>
      <c r="E68" s="39">
        <v>2.16</v>
      </c>
      <c r="F68" s="40">
        <v>2.0699999999999998</v>
      </c>
      <c r="G68" s="41">
        <v>2.09</v>
      </c>
      <c r="H68" s="41">
        <v>2.1</v>
      </c>
      <c r="I68" s="41">
        <v>2.17</v>
      </c>
      <c r="J68" s="42">
        <v>-3.2258064516129004</v>
      </c>
      <c r="K68" s="43">
        <v>15</v>
      </c>
      <c r="L68" s="43">
        <v>286933</v>
      </c>
      <c r="M68" s="43">
        <v>600498.56000000006</v>
      </c>
      <c r="N68" s="44">
        <v>3</v>
      </c>
      <c r="O68" s="45" t="s">
        <v>80</v>
      </c>
    </row>
    <row r="69" spans="2:15" ht="18.95" customHeight="1">
      <c r="B69" s="37" t="s">
        <v>349</v>
      </c>
      <c r="C69" s="38" t="s">
        <v>191</v>
      </c>
      <c r="D69" s="39">
        <v>0.96</v>
      </c>
      <c r="E69" s="39">
        <v>1.1499999999999999</v>
      </c>
      <c r="F69" s="40">
        <v>0.96</v>
      </c>
      <c r="G69" s="41">
        <v>1.04</v>
      </c>
      <c r="H69" s="41">
        <v>1.1499999999999999</v>
      </c>
      <c r="I69" s="41">
        <v>0.96</v>
      </c>
      <c r="J69" s="42">
        <v>19.79166666666665</v>
      </c>
      <c r="K69" s="43">
        <v>17</v>
      </c>
      <c r="L69" s="43">
        <v>2206575</v>
      </c>
      <c r="M69" s="43">
        <v>2297012</v>
      </c>
      <c r="N69" s="44">
        <v>4</v>
      </c>
      <c r="O69" s="45" t="s">
        <v>192</v>
      </c>
    </row>
    <row r="70" spans="2:15" ht="27.75" customHeight="1">
      <c r="B70" s="132" t="s">
        <v>161</v>
      </c>
      <c r="C70" s="132"/>
      <c r="D70" s="132"/>
      <c r="E70" s="132"/>
      <c r="F70" s="132"/>
      <c r="G70" s="132"/>
      <c r="H70" s="132"/>
      <c r="I70" s="132"/>
      <c r="J70" s="132"/>
      <c r="K70" s="47">
        <f>SUM(K51:K69)</f>
        <v>709</v>
      </c>
      <c r="L70" s="48">
        <f>SUM(L51:L69)</f>
        <v>81366217</v>
      </c>
      <c r="M70" s="48">
        <f>SUM(M51:M69)</f>
        <v>350635842.51999998</v>
      </c>
      <c r="N70" s="48">
        <v>4</v>
      </c>
      <c r="O70" s="46" t="s">
        <v>14</v>
      </c>
    </row>
    <row r="71" spans="2:15" ht="44.25" customHeight="1">
      <c r="B71" s="107" t="s">
        <v>4</v>
      </c>
      <c r="C71" s="108"/>
      <c r="D71" s="108"/>
      <c r="E71" s="131" t="s">
        <v>417</v>
      </c>
      <c r="F71" s="131"/>
      <c r="G71" s="131"/>
      <c r="H71" s="131"/>
      <c r="I71" s="131"/>
      <c r="J71" s="131"/>
      <c r="K71" s="131"/>
      <c r="L71" s="131"/>
      <c r="M71" s="131"/>
      <c r="N71" s="131"/>
      <c r="O71" s="49"/>
    </row>
    <row r="72" spans="2:15" ht="37.5" customHeight="1">
      <c r="B72" s="134" t="s">
        <v>5</v>
      </c>
      <c r="C72" s="135"/>
      <c r="D72" s="135"/>
      <c r="E72" s="135"/>
      <c r="F72" s="131" t="s">
        <v>418</v>
      </c>
      <c r="G72" s="131"/>
      <c r="H72" s="131"/>
      <c r="I72" s="131"/>
      <c r="J72" s="131"/>
      <c r="K72" s="131"/>
      <c r="L72" s="131"/>
      <c r="M72" s="131"/>
      <c r="N72" s="131"/>
      <c r="O72" s="30"/>
    </row>
    <row r="73" spans="2:15" ht="69.75" customHeight="1">
      <c r="B73" s="31" t="s">
        <v>0</v>
      </c>
      <c r="C73" s="32" t="s">
        <v>6</v>
      </c>
      <c r="D73" s="32" t="s">
        <v>7</v>
      </c>
      <c r="E73" s="32" t="s">
        <v>8</v>
      </c>
      <c r="F73" s="32" t="s">
        <v>9</v>
      </c>
      <c r="G73" s="32" t="s">
        <v>22</v>
      </c>
      <c r="H73" s="32" t="s">
        <v>2</v>
      </c>
      <c r="I73" s="32" t="s">
        <v>23</v>
      </c>
      <c r="J73" s="33" t="s">
        <v>10</v>
      </c>
      <c r="K73" s="34" t="s">
        <v>97</v>
      </c>
      <c r="L73" s="32" t="s">
        <v>64</v>
      </c>
      <c r="M73" s="32" t="s">
        <v>65</v>
      </c>
      <c r="N73" s="32" t="s">
        <v>11</v>
      </c>
      <c r="O73" s="35" t="s">
        <v>1</v>
      </c>
    </row>
    <row r="74" spans="2:15" ht="18.95" customHeight="1">
      <c r="B74" s="50" t="s">
        <v>16</v>
      </c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 t="s">
        <v>63</v>
      </c>
      <c r="O74" s="133"/>
    </row>
    <row r="75" spans="2:15" ht="18.95" customHeight="1">
      <c r="B75" s="53" t="s">
        <v>90</v>
      </c>
      <c r="C75" s="53" t="s">
        <v>91</v>
      </c>
      <c r="D75" s="39">
        <v>9.4</v>
      </c>
      <c r="E75" s="39">
        <v>9.6</v>
      </c>
      <c r="F75" s="39">
        <v>9.35</v>
      </c>
      <c r="G75" s="41">
        <v>9.4600000000000009</v>
      </c>
      <c r="H75" s="41">
        <v>9.35</v>
      </c>
      <c r="I75" s="41">
        <v>9.4</v>
      </c>
      <c r="J75" s="42">
        <v>-0.53191489361702482</v>
      </c>
      <c r="K75" s="43">
        <v>25</v>
      </c>
      <c r="L75" s="43">
        <v>2091655</v>
      </c>
      <c r="M75" s="43">
        <v>19792339.419999998</v>
      </c>
      <c r="N75" s="44">
        <v>4</v>
      </c>
      <c r="O75" s="5" t="s">
        <v>92</v>
      </c>
    </row>
    <row r="76" spans="2:15" ht="18.95" customHeight="1">
      <c r="B76" s="53" t="s">
        <v>174</v>
      </c>
      <c r="C76" s="53" t="s">
        <v>175</v>
      </c>
      <c r="D76" s="39">
        <v>100.01</v>
      </c>
      <c r="E76" s="39">
        <v>100.01</v>
      </c>
      <c r="F76" s="39">
        <v>100.01</v>
      </c>
      <c r="G76" s="41">
        <v>100.01</v>
      </c>
      <c r="H76" s="41">
        <v>100.01</v>
      </c>
      <c r="I76" s="41">
        <v>100.01</v>
      </c>
      <c r="J76" s="42">
        <v>0</v>
      </c>
      <c r="K76" s="43">
        <v>1</v>
      </c>
      <c r="L76" s="43">
        <v>103</v>
      </c>
      <c r="M76" s="43">
        <v>10301.030000000001</v>
      </c>
      <c r="N76" s="44">
        <v>1</v>
      </c>
      <c r="O76" s="5" t="s">
        <v>176</v>
      </c>
    </row>
    <row r="77" spans="2:15" ht="18.95" customHeight="1">
      <c r="B77" s="53" t="s">
        <v>109</v>
      </c>
      <c r="C77" s="53" t="s">
        <v>110</v>
      </c>
      <c r="D77" s="39">
        <v>11.8</v>
      </c>
      <c r="E77" s="39">
        <v>11.8</v>
      </c>
      <c r="F77" s="39">
        <v>11.8</v>
      </c>
      <c r="G77" s="41">
        <v>11.8</v>
      </c>
      <c r="H77" s="41">
        <v>11.8</v>
      </c>
      <c r="I77" s="41">
        <v>11.8</v>
      </c>
      <c r="J77" s="42">
        <v>0</v>
      </c>
      <c r="K77" s="43">
        <v>5</v>
      </c>
      <c r="L77" s="43">
        <v>3160</v>
      </c>
      <c r="M77" s="43">
        <v>37288</v>
      </c>
      <c r="N77" s="44">
        <v>2</v>
      </c>
      <c r="O77" s="5" t="s">
        <v>111</v>
      </c>
    </row>
    <row r="78" spans="2:15" ht="18.95" customHeight="1">
      <c r="B78" s="53" t="s">
        <v>390</v>
      </c>
      <c r="C78" s="53" t="s">
        <v>105</v>
      </c>
      <c r="D78" s="39">
        <v>9.23</v>
      </c>
      <c r="E78" s="39">
        <v>9.25</v>
      </c>
      <c r="F78" s="39">
        <v>9.2100000000000009</v>
      </c>
      <c r="G78" s="41">
        <v>9.25</v>
      </c>
      <c r="H78" s="41">
        <v>9.25</v>
      </c>
      <c r="I78" s="41">
        <v>9.23</v>
      </c>
      <c r="J78" s="42">
        <v>0.21668472372697867</v>
      </c>
      <c r="K78" s="43">
        <v>13</v>
      </c>
      <c r="L78" s="43">
        <v>1032574</v>
      </c>
      <c r="M78" s="43">
        <v>9548595.6799999997</v>
      </c>
      <c r="N78" s="44">
        <v>3</v>
      </c>
      <c r="O78" s="5" t="s">
        <v>108</v>
      </c>
    </row>
    <row r="79" spans="2:15" ht="18.95" customHeight="1">
      <c r="B79" s="53" t="s">
        <v>409</v>
      </c>
      <c r="C79" s="53" t="s">
        <v>353</v>
      </c>
      <c r="D79" s="39">
        <v>13.3</v>
      </c>
      <c r="E79" s="39">
        <v>15.29</v>
      </c>
      <c r="F79" s="39">
        <v>13.3</v>
      </c>
      <c r="G79" s="41">
        <v>15.06</v>
      </c>
      <c r="H79" s="41">
        <v>15.23</v>
      </c>
      <c r="I79" s="41">
        <v>13.3</v>
      </c>
      <c r="J79" s="42">
        <v>14.511278195488719</v>
      </c>
      <c r="K79" s="43">
        <v>13</v>
      </c>
      <c r="L79" s="43">
        <v>98672</v>
      </c>
      <c r="M79" s="43">
        <v>1486075.92</v>
      </c>
      <c r="N79" s="44">
        <v>2</v>
      </c>
      <c r="O79" s="5" t="s">
        <v>354</v>
      </c>
    </row>
    <row r="80" spans="2:15" ht="18.95" customHeight="1">
      <c r="B80" s="53" t="s">
        <v>125</v>
      </c>
      <c r="C80" s="53" t="s">
        <v>124</v>
      </c>
      <c r="D80" s="39">
        <v>48</v>
      </c>
      <c r="E80" s="39">
        <v>48</v>
      </c>
      <c r="F80" s="39">
        <v>48</v>
      </c>
      <c r="G80" s="41">
        <v>48</v>
      </c>
      <c r="H80" s="41">
        <v>48</v>
      </c>
      <c r="I80" s="41">
        <v>48</v>
      </c>
      <c r="J80" s="42">
        <v>0</v>
      </c>
      <c r="K80" s="43">
        <v>2</v>
      </c>
      <c r="L80" s="43">
        <v>285</v>
      </c>
      <c r="M80" s="43">
        <v>13680</v>
      </c>
      <c r="N80" s="44">
        <v>1</v>
      </c>
      <c r="O80" s="5" t="s">
        <v>130</v>
      </c>
    </row>
    <row r="81" spans="2:15" ht="18.95" customHeight="1">
      <c r="B81" s="53" t="s">
        <v>437</v>
      </c>
      <c r="C81" s="53" t="s">
        <v>213</v>
      </c>
      <c r="D81" s="39">
        <v>23.6</v>
      </c>
      <c r="E81" s="39">
        <v>23.6</v>
      </c>
      <c r="F81" s="39">
        <v>23.6</v>
      </c>
      <c r="G81" s="41">
        <v>23.6</v>
      </c>
      <c r="H81" s="41">
        <v>23.6</v>
      </c>
      <c r="I81" s="41">
        <v>23.6</v>
      </c>
      <c r="J81" s="42">
        <v>0</v>
      </c>
      <c r="K81" s="43">
        <v>1</v>
      </c>
      <c r="L81" s="43">
        <v>211</v>
      </c>
      <c r="M81" s="43">
        <v>4979.6000000000004</v>
      </c>
      <c r="N81" s="44">
        <v>1</v>
      </c>
      <c r="O81" s="5" t="s">
        <v>216</v>
      </c>
    </row>
    <row r="82" spans="2:15" ht="18.95" customHeight="1">
      <c r="B82" s="53" t="s">
        <v>382</v>
      </c>
      <c r="C82" s="53" t="s">
        <v>172</v>
      </c>
      <c r="D82" s="39">
        <v>33</v>
      </c>
      <c r="E82" s="39">
        <v>33</v>
      </c>
      <c r="F82" s="39">
        <v>33</v>
      </c>
      <c r="G82" s="41">
        <v>33</v>
      </c>
      <c r="H82" s="41">
        <v>33</v>
      </c>
      <c r="I82" s="41">
        <v>33</v>
      </c>
      <c r="J82" s="42">
        <v>0</v>
      </c>
      <c r="K82" s="43">
        <v>4</v>
      </c>
      <c r="L82" s="43">
        <v>6859</v>
      </c>
      <c r="M82" s="43">
        <v>226347</v>
      </c>
      <c r="N82" s="44">
        <v>3</v>
      </c>
      <c r="O82" s="5" t="s">
        <v>173</v>
      </c>
    </row>
    <row r="83" spans="2:15" ht="18.95" customHeight="1">
      <c r="B83" s="53" t="s">
        <v>101</v>
      </c>
      <c r="C83" s="53" t="s">
        <v>102</v>
      </c>
      <c r="D83" s="39">
        <v>25.2</v>
      </c>
      <c r="E83" s="39">
        <v>27.78</v>
      </c>
      <c r="F83" s="39">
        <v>23.89</v>
      </c>
      <c r="G83" s="41">
        <v>25.48</v>
      </c>
      <c r="H83" s="41">
        <v>23.89</v>
      </c>
      <c r="I83" s="41">
        <v>25.2</v>
      </c>
      <c r="J83" s="42">
        <v>-5.1984126984126906</v>
      </c>
      <c r="K83" s="43">
        <v>137</v>
      </c>
      <c r="L83" s="43">
        <v>11841606</v>
      </c>
      <c r="M83" s="43">
        <v>301724138.75999999</v>
      </c>
      <c r="N83" s="44">
        <v>4</v>
      </c>
      <c r="O83" s="5" t="s">
        <v>104</v>
      </c>
    </row>
    <row r="84" spans="2:15" ht="18.95" customHeight="1">
      <c r="B84" s="132" t="s">
        <v>17</v>
      </c>
      <c r="C84" s="132"/>
      <c r="D84" s="132"/>
      <c r="E84" s="132"/>
      <c r="F84" s="132"/>
      <c r="G84" s="132"/>
      <c r="H84" s="132"/>
      <c r="I84" s="132"/>
      <c r="J84" s="132"/>
      <c r="K84" s="47">
        <f>SUM(K75:K83)</f>
        <v>201</v>
      </c>
      <c r="L84" s="48">
        <f>SUM(L75:L83)</f>
        <v>15075125</v>
      </c>
      <c r="M84" s="48">
        <f>SUM(M75:M83)</f>
        <v>332843745.40999997</v>
      </c>
      <c r="N84" s="48">
        <v>4</v>
      </c>
      <c r="O84" s="46" t="s">
        <v>14</v>
      </c>
    </row>
    <row r="85" spans="2:15" ht="18.95" customHeight="1">
      <c r="B85" s="36" t="s">
        <v>18</v>
      </c>
      <c r="C85" s="133" t="s">
        <v>29</v>
      </c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</row>
    <row r="86" spans="2:15" ht="18.95" customHeight="1">
      <c r="B86" s="53" t="s">
        <v>408</v>
      </c>
      <c r="C86" s="53" t="s">
        <v>218</v>
      </c>
      <c r="D86" s="39">
        <v>0.4</v>
      </c>
      <c r="E86" s="39">
        <v>0.4</v>
      </c>
      <c r="F86" s="39">
        <v>0.4</v>
      </c>
      <c r="G86" s="41">
        <v>0.4</v>
      </c>
      <c r="H86" s="41">
        <v>0.4</v>
      </c>
      <c r="I86" s="41">
        <v>0.4</v>
      </c>
      <c r="J86" s="42">
        <v>0</v>
      </c>
      <c r="K86" s="43">
        <v>4</v>
      </c>
      <c r="L86" s="43">
        <v>16277</v>
      </c>
      <c r="M86" s="43">
        <v>6510.8</v>
      </c>
      <c r="N86" s="44">
        <v>2</v>
      </c>
      <c r="O86" s="5" t="s">
        <v>219</v>
      </c>
    </row>
    <row r="87" spans="2:15" ht="18.95" customHeight="1">
      <c r="B87" s="53" t="s">
        <v>221</v>
      </c>
      <c r="C87" s="53" t="s">
        <v>222</v>
      </c>
      <c r="D87" s="39">
        <v>3.06</v>
      </c>
      <c r="E87" s="39">
        <v>3.06</v>
      </c>
      <c r="F87" s="39">
        <v>3.06</v>
      </c>
      <c r="G87" s="41">
        <v>3.06</v>
      </c>
      <c r="H87" s="41">
        <v>3.06</v>
      </c>
      <c r="I87" s="41">
        <v>3.05</v>
      </c>
      <c r="J87" s="42">
        <v>0.32786885245903452</v>
      </c>
      <c r="K87" s="43">
        <v>1</v>
      </c>
      <c r="L87" s="43">
        <v>10574</v>
      </c>
      <c r="M87" s="43">
        <v>32356.44</v>
      </c>
      <c r="N87" s="44">
        <v>1</v>
      </c>
      <c r="O87" s="5" t="s">
        <v>224</v>
      </c>
    </row>
    <row r="88" spans="2:15" ht="18.95" customHeight="1">
      <c r="B88" s="53" t="s">
        <v>359</v>
      </c>
      <c r="C88" s="53" t="s">
        <v>204</v>
      </c>
      <c r="D88" s="39">
        <v>6.45</v>
      </c>
      <c r="E88" s="39">
        <v>6.45</v>
      </c>
      <c r="F88" s="39">
        <v>6.45</v>
      </c>
      <c r="G88" s="41">
        <v>6.45</v>
      </c>
      <c r="H88" s="41">
        <v>6.45</v>
      </c>
      <c r="I88" s="41">
        <v>6.45</v>
      </c>
      <c r="J88" s="42">
        <v>0</v>
      </c>
      <c r="K88" s="43">
        <v>3</v>
      </c>
      <c r="L88" s="43">
        <v>2202311</v>
      </c>
      <c r="M88" s="43">
        <v>14204905.949999999</v>
      </c>
      <c r="N88" s="44">
        <v>1</v>
      </c>
      <c r="O88" s="5" t="s">
        <v>205</v>
      </c>
    </row>
    <row r="89" spans="2:15" ht="18.95" customHeight="1">
      <c r="B89" s="53" t="s">
        <v>395</v>
      </c>
      <c r="C89" s="53" t="s">
        <v>362</v>
      </c>
      <c r="D89" s="39">
        <v>4.5999999999999996</v>
      </c>
      <c r="E89" s="39">
        <v>4.5999999999999996</v>
      </c>
      <c r="F89" s="39">
        <v>4.5999999999999996</v>
      </c>
      <c r="G89" s="41">
        <v>4.5999999999999996</v>
      </c>
      <c r="H89" s="41">
        <v>4.5999999999999996</v>
      </c>
      <c r="I89" s="41">
        <v>4.5999999999999996</v>
      </c>
      <c r="J89" s="42">
        <v>0</v>
      </c>
      <c r="K89" s="43">
        <v>14</v>
      </c>
      <c r="L89" s="43">
        <v>845222</v>
      </c>
      <c r="M89" s="43">
        <v>3888021.1999999997</v>
      </c>
      <c r="N89" s="44">
        <v>3</v>
      </c>
      <c r="O89" s="5" t="s">
        <v>363</v>
      </c>
    </row>
    <row r="90" spans="2:15" ht="18.95" customHeight="1">
      <c r="B90" s="53" t="s">
        <v>364</v>
      </c>
      <c r="C90" s="53" t="s">
        <v>188</v>
      </c>
      <c r="D90" s="39">
        <v>11.4</v>
      </c>
      <c r="E90" s="39">
        <v>11.4</v>
      </c>
      <c r="F90" s="39">
        <v>11.4</v>
      </c>
      <c r="G90" s="41">
        <v>11.4</v>
      </c>
      <c r="H90" s="41">
        <v>11.4</v>
      </c>
      <c r="I90" s="41">
        <v>11.4</v>
      </c>
      <c r="J90" s="42">
        <v>0</v>
      </c>
      <c r="K90" s="43">
        <v>3</v>
      </c>
      <c r="L90" s="43">
        <v>2578</v>
      </c>
      <c r="M90" s="43">
        <v>29389.200000000001</v>
      </c>
      <c r="N90" s="44">
        <v>1</v>
      </c>
      <c r="O90" s="5" t="s">
        <v>193</v>
      </c>
    </row>
    <row r="91" spans="2:15" ht="18.95" customHeight="1">
      <c r="B91" s="53" t="s">
        <v>365</v>
      </c>
      <c r="C91" s="53" t="s">
        <v>366</v>
      </c>
      <c r="D91" s="39">
        <v>7.11</v>
      </c>
      <c r="E91" s="39">
        <v>10.25</v>
      </c>
      <c r="F91" s="39">
        <v>7.11</v>
      </c>
      <c r="G91" s="41">
        <v>9.2899999999999991</v>
      </c>
      <c r="H91" s="41">
        <v>9.1999999999999993</v>
      </c>
      <c r="I91" s="41">
        <v>7.1</v>
      </c>
      <c r="J91" s="42">
        <v>29.577464788732399</v>
      </c>
      <c r="K91" s="43">
        <v>110</v>
      </c>
      <c r="L91" s="43">
        <v>2399619</v>
      </c>
      <c r="M91" s="43">
        <v>22297000.869999997</v>
      </c>
      <c r="N91" s="44">
        <v>4</v>
      </c>
      <c r="O91" s="5" t="s">
        <v>367</v>
      </c>
    </row>
    <row r="92" spans="2:15" ht="18.95" customHeight="1">
      <c r="B92" s="53" t="s">
        <v>360</v>
      </c>
      <c r="C92" s="53" t="s">
        <v>141</v>
      </c>
      <c r="D92" s="39">
        <v>5.05</v>
      </c>
      <c r="E92" s="39">
        <v>5.0999999999999996</v>
      </c>
      <c r="F92" s="39">
        <v>4.9000000000000004</v>
      </c>
      <c r="G92" s="41">
        <v>5</v>
      </c>
      <c r="H92" s="41">
        <v>4.91</v>
      </c>
      <c r="I92" s="41">
        <v>5.05</v>
      </c>
      <c r="J92" s="42">
        <v>-2.7722772277227636</v>
      </c>
      <c r="K92" s="43">
        <v>90</v>
      </c>
      <c r="L92" s="43">
        <v>9872910</v>
      </c>
      <c r="M92" s="43">
        <v>49380550.709999993</v>
      </c>
      <c r="N92" s="44">
        <v>4</v>
      </c>
      <c r="O92" s="5" t="s">
        <v>142</v>
      </c>
    </row>
    <row r="93" spans="2:15" ht="18.95" customHeight="1">
      <c r="B93" s="136" t="s">
        <v>19</v>
      </c>
      <c r="C93" s="136"/>
      <c r="D93" s="136"/>
      <c r="E93" s="136"/>
      <c r="F93" s="136"/>
      <c r="G93" s="136"/>
      <c r="H93" s="136"/>
      <c r="I93" s="136"/>
      <c r="J93" s="136"/>
      <c r="K93" s="47">
        <f>SUM(K86:K92)</f>
        <v>225</v>
      </c>
      <c r="L93" s="48">
        <f>SUM(L86:L92)</f>
        <v>15349491</v>
      </c>
      <c r="M93" s="48">
        <f>SUM(M86:M92)</f>
        <v>89838735.169999987</v>
      </c>
      <c r="N93" s="48">
        <v>4</v>
      </c>
      <c r="O93" s="52" t="s">
        <v>14</v>
      </c>
    </row>
    <row r="94" spans="2:15" ht="18.95" customHeight="1">
      <c r="B94" s="136" t="s">
        <v>20</v>
      </c>
      <c r="C94" s="136"/>
      <c r="D94" s="136"/>
      <c r="E94" s="136"/>
      <c r="F94" s="136"/>
      <c r="G94" s="136"/>
      <c r="H94" s="136"/>
      <c r="I94" s="136"/>
      <c r="J94" s="136"/>
      <c r="K94" s="48">
        <f>K93+K84+K70+K49+K36+K30+K26</f>
        <v>2554</v>
      </c>
      <c r="L94" s="48">
        <f>L93+L84+L70+L49+L36+L30+L26</f>
        <v>1270380800</v>
      </c>
      <c r="M94" s="48">
        <f>M93+M84+M70+M49+M36+M30+M26</f>
        <v>1788932519.9899998</v>
      </c>
      <c r="N94" s="55">
        <v>4</v>
      </c>
      <c r="O94" s="56" t="s">
        <v>21</v>
      </c>
    </row>
    <row r="95" spans="2:15">
      <c r="I95" s="8"/>
      <c r="J95" s="110"/>
      <c r="K95" s="4"/>
      <c r="L95" s="4"/>
      <c r="M95" s="4"/>
      <c r="N95" s="4"/>
    </row>
    <row r="100" spans="12:13">
      <c r="L100" s="7"/>
      <c r="M100" s="7"/>
    </row>
    <row r="103" spans="12:13">
      <c r="L103" s="7"/>
      <c r="M103" s="7"/>
    </row>
    <row r="106" spans="12:13">
      <c r="L106" s="7"/>
      <c r="M106" s="7"/>
    </row>
  </sheetData>
  <mergeCells count="32">
    <mergeCell ref="E1:N1"/>
    <mergeCell ref="B2:E2"/>
    <mergeCell ref="F2:N2"/>
    <mergeCell ref="D26:J26"/>
    <mergeCell ref="D30:J30"/>
    <mergeCell ref="C4:O4"/>
    <mergeCell ref="B30:C30"/>
    <mergeCell ref="B26:C26"/>
    <mergeCell ref="C27:O27"/>
    <mergeCell ref="B94:C94"/>
    <mergeCell ref="D94:J94"/>
    <mergeCell ref="D93:J93"/>
    <mergeCell ref="B70:C70"/>
    <mergeCell ref="B93:C93"/>
    <mergeCell ref="C85:O85"/>
    <mergeCell ref="B84:C84"/>
    <mergeCell ref="D84:J84"/>
    <mergeCell ref="D70:J70"/>
    <mergeCell ref="C74:O74"/>
    <mergeCell ref="E71:N71"/>
    <mergeCell ref="B72:E72"/>
    <mergeCell ref="F72:N72"/>
    <mergeCell ref="F39:N39"/>
    <mergeCell ref="D49:J49"/>
    <mergeCell ref="C31:O31"/>
    <mergeCell ref="D36:J36"/>
    <mergeCell ref="C50:O50"/>
    <mergeCell ref="B36:C36"/>
    <mergeCell ref="C41:O41"/>
    <mergeCell ref="B49:C49"/>
    <mergeCell ref="E38:N38"/>
    <mergeCell ref="B39:E3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9"/>
  <sheetViews>
    <sheetView rightToLeft="1" zoomScaleNormal="100" workbookViewId="0">
      <selection activeCell="I15" sqref="I15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40" t="s">
        <v>5</v>
      </c>
      <c r="B2" s="141"/>
      <c r="C2" s="141"/>
      <c r="D2" s="141"/>
      <c r="E2" s="15"/>
      <c r="F2" s="15"/>
      <c r="G2" s="15"/>
      <c r="H2" s="15"/>
      <c r="I2" s="15"/>
      <c r="J2" s="15"/>
    </row>
    <row r="3" spans="1:19" ht="48.75" customHeight="1">
      <c r="B3" s="143" t="s">
        <v>419</v>
      </c>
      <c r="C3" s="143"/>
      <c r="D3" s="143"/>
      <c r="E3" s="143"/>
      <c r="F3" s="143"/>
      <c r="G3" s="143"/>
      <c r="H3" s="143"/>
      <c r="I3" s="143"/>
      <c r="J3" s="15"/>
      <c r="K3" s="25"/>
      <c r="L3" s="25"/>
      <c r="M3" s="25"/>
    </row>
    <row r="4" spans="1:19" ht="21" customHeight="1">
      <c r="B4" s="143" t="s">
        <v>420</v>
      </c>
      <c r="C4" s="143"/>
      <c r="D4" s="143"/>
      <c r="E4" s="143"/>
      <c r="F4" s="143"/>
      <c r="G4" s="143"/>
      <c r="H4" s="143"/>
      <c r="I4" s="143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42" t="s">
        <v>12</v>
      </c>
      <c r="C6" s="142"/>
      <c r="D6" s="142"/>
      <c r="E6" s="142"/>
      <c r="F6" s="142"/>
      <c r="G6" s="142"/>
      <c r="H6" s="142"/>
      <c r="I6" s="142"/>
      <c r="J6" s="142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97" t="s">
        <v>138</v>
      </c>
      <c r="C7" s="80" t="s">
        <v>139</v>
      </c>
      <c r="D7" s="80">
        <v>0.08</v>
      </c>
      <c r="E7" s="80">
        <v>0.08</v>
      </c>
      <c r="F7" s="80">
        <v>0.08</v>
      </c>
      <c r="G7" s="98">
        <v>17</v>
      </c>
      <c r="H7" s="98">
        <v>59805291</v>
      </c>
      <c r="I7" s="98">
        <v>4784423.28</v>
      </c>
      <c r="J7" s="99">
        <v>4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46" t="s">
        <v>197</v>
      </c>
      <c r="C8" s="146"/>
      <c r="D8" s="147"/>
      <c r="E8" s="147"/>
      <c r="F8" s="147"/>
      <c r="G8" s="98">
        <f>SUM(G7:G7)</f>
        <v>17</v>
      </c>
      <c r="H8" s="98">
        <f>SUM(H7:H7)</f>
        <v>59805291</v>
      </c>
      <c r="I8" s="98">
        <f>SUM(I7:I7)</f>
        <v>4784423.28</v>
      </c>
      <c r="J8" s="98">
        <v>4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44" t="s">
        <v>140</v>
      </c>
      <c r="C9" s="144"/>
      <c r="D9" s="145"/>
      <c r="E9" s="145"/>
      <c r="F9" s="145"/>
      <c r="G9" s="76">
        <f>G8</f>
        <v>17</v>
      </c>
      <c r="H9" s="76">
        <f t="shared" ref="H9:I9" si="0">H8</f>
        <v>59805291</v>
      </c>
      <c r="I9" s="76">
        <f t="shared" si="0"/>
        <v>4784423.28</v>
      </c>
      <c r="J9" s="76">
        <v>4</v>
      </c>
      <c r="K9" s="25"/>
      <c r="L9" s="25"/>
      <c r="M9" s="25"/>
      <c r="N9" s="25"/>
      <c r="O9" s="25"/>
      <c r="P9" s="25"/>
      <c r="Q9" s="25"/>
      <c r="R9" s="25"/>
      <c r="S9" s="25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7"/>
  <sheetViews>
    <sheetView rightToLeft="1" zoomScale="130" zoomScaleNormal="130" workbookViewId="0">
      <selection activeCell="I19" sqref="I19"/>
    </sheetView>
  </sheetViews>
  <sheetFormatPr defaultRowHeight="12.75"/>
  <cols>
    <col min="1" max="1" width="2" customWidth="1"/>
    <col min="2" max="2" width="29.28515625" customWidth="1"/>
    <col min="3" max="3" width="10.28515625" style="106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53" t="s">
        <v>421</v>
      </c>
      <c r="C1" s="153"/>
      <c r="D1" s="153"/>
      <c r="E1" s="153"/>
      <c r="F1" s="153"/>
      <c r="G1" s="153"/>
    </row>
    <row r="2" spans="2:7" ht="21">
      <c r="B2" s="154" t="s">
        <v>422</v>
      </c>
      <c r="C2" s="154"/>
      <c r="D2" s="154"/>
      <c r="E2" s="154"/>
      <c r="F2" s="154"/>
      <c r="G2" s="154"/>
    </row>
    <row r="3" spans="2:7" ht="27" customHeight="1">
      <c r="B3" s="121" t="s">
        <v>0</v>
      </c>
      <c r="C3" s="122" t="s">
        <v>119</v>
      </c>
      <c r="D3" s="122" t="s">
        <v>120</v>
      </c>
      <c r="E3" s="122" t="s">
        <v>412</v>
      </c>
      <c r="F3" s="122" t="s">
        <v>121</v>
      </c>
      <c r="G3" s="123" t="s">
        <v>413</v>
      </c>
    </row>
    <row r="4" spans="2:7" ht="14.25" customHeight="1">
      <c r="B4" s="148" t="s">
        <v>12</v>
      </c>
      <c r="C4" s="149"/>
      <c r="D4" s="149"/>
      <c r="E4" s="149"/>
      <c r="F4" s="150"/>
      <c r="G4" s="124" t="s">
        <v>3</v>
      </c>
    </row>
    <row r="5" spans="2:7" ht="16.5" customHeight="1">
      <c r="B5" s="125" t="s">
        <v>443</v>
      </c>
      <c r="C5" s="126" t="s">
        <v>42</v>
      </c>
      <c r="D5" s="127">
        <v>1</v>
      </c>
      <c r="E5" s="127">
        <v>50000000</v>
      </c>
      <c r="F5" s="127">
        <v>14000000</v>
      </c>
      <c r="G5" s="128" t="s">
        <v>43</v>
      </c>
    </row>
    <row r="6" spans="2:7" ht="16.5" customHeight="1">
      <c r="B6" s="125" t="s">
        <v>122</v>
      </c>
      <c r="C6" s="126" t="s">
        <v>123</v>
      </c>
      <c r="D6" s="127">
        <v>2</v>
      </c>
      <c r="E6" s="127">
        <v>10000</v>
      </c>
      <c r="F6" s="127">
        <v>3000</v>
      </c>
      <c r="G6" s="128" t="s">
        <v>128</v>
      </c>
    </row>
    <row r="7" spans="2:7" ht="16.5" customHeight="1">
      <c r="B7" s="151" t="s">
        <v>13</v>
      </c>
      <c r="C7" s="152"/>
      <c r="D7" s="129">
        <f>SUM(D5:D6)</f>
        <v>3</v>
      </c>
      <c r="E7" s="129">
        <f>SUM(E5:E6)</f>
        <v>50010000</v>
      </c>
      <c r="F7" s="129">
        <f>SUM(F5:F6)</f>
        <v>14003000</v>
      </c>
      <c r="G7" s="130" t="s">
        <v>414</v>
      </c>
    </row>
    <row r="8" spans="2:7" ht="16.5" customHeight="1">
      <c r="B8" s="151" t="s">
        <v>415</v>
      </c>
      <c r="C8" s="152"/>
      <c r="D8" s="129">
        <f>D7</f>
        <v>3</v>
      </c>
      <c r="E8" s="129">
        <f t="shared" ref="E8:F8" si="0">E7</f>
        <v>50010000</v>
      </c>
      <c r="F8" s="129">
        <f t="shared" si="0"/>
        <v>14003000</v>
      </c>
      <c r="G8" s="130" t="s">
        <v>416</v>
      </c>
    </row>
    <row r="10" spans="2:7" ht="21">
      <c r="B10" s="153" t="s">
        <v>423</v>
      </c>
      <c r="C10" s="153"/>
      <c r="D10" s="153"/>
      <c r="E10" s="153"/>
      <c r="F10" s="153"/>
      <c r="G10" s="153"/>
    </row>
    <row r="11" spans="2:7" ht="21">
      <c r="B11" s="154" t="s">
        <v>424</v>
      </c>
      <c r="C11" s="154"/>
      <c r="D11" s="154"/>
      <c r="E11" s="154"/>
      <c r="F11" s="154"/>
      <c r="G11" s="154"/>
    </row>
    <row r="12" spans="2:7" ht="27" customHeight="1">
      <c r="B12" s="121" t="s">
        <v>0</v>
      </c>
      <c r="C12" s="122" t="s">
        <v>119</v>
      </c>
      <c r="D12" s="122" t="s">
        <v>120</v>
      </c>
      <c r="E12" s="122" t="s">
        <v>412</v>
      </c>
      <c r="F12" s="122" t="s">
        <v>121</v>
      </c>
      <c r="G12" s="123" t="s">
        <v>413</v>
      </c>
    </row>
    <row r="13" spans="2:7" ht="15.75">
      <c r="B13" s="148" t="s">
        <v>12</v>
      </c>
      <c r="C13" s="149"/>
      <c r="D13" s="149"/>
      <c r="E13" s="149"/>
      <c r="F13" s="150"/>
      <c r="G13" s="124" t="s">
        <v>3</v>
      </c>
    </row>
    <row r="14" spans="2:7" ht="15.75">
      <c r="B14" s="125" t="s">
        <v>444</v>
      </c>
      <c r="C14" s="126" t="s">
        <v>99</v>
      </c>
      <c r="D14" s="127">
        <v>3</v>
      </c>
      <c r="E14" s="127">
        <v>110769</v>
      </c>
      <c r="F14" s="127">
        <v>112984.38</v>
      </c>
      <c r="G14" s="128" t="s">
        <v>100</v>
      </c>
    </row>
    <row r="15" spans="2:7" ht="15.75">
      <c r="B15" s="125" t="s">
        <v>38</v>
      </c>
      <c r="C15" s="126" t="s">
        <v>37</v>
      </c>
      <c r="D15" s="127">
        <v>1</v>
      </c>
      <c r="E15" s="127">
        <v>1000000</v>
      </c>
      <c r="F15" s="127">
        <v>1970000</v>
      </c>
      <c r="G15" s="128" t="s">
        <v>445</v>
      </c>
    </row>
    <row r="16" spans="2:7" ht="15.75">
      <c r="B16" s="151" t="s">
        <v>13</v>
      </c>
      <c r="C16" s="152"/>
      <c r="D16" s="129">
        <f>SUM(D14:D15)</f>
        <v>4</v>
      </c>
      <c r="E16" s="129">
        <f>SUM(E14:E15)</f>
        <v>1110769</v>
      </c>
      <c r="F16" s="129">
        <f>SUM(F14:F15)</f>
        <v>2082984.38</v>
      </c>
      <c r="G16" s="130" t="s">
        <v>414</v>
      </c>
    </row>
    <row r="17" spans="2:7" ht="15.75">
      <c r="B17" s="148" t="s">
        <v>446</v>
      </c>
      <c r="C17" s="149"/>
      <c r="D17" s="149"/>
      <c r="E17" s="149"/>
      <c r="F17" s="150"/>
      <c r="G17" s="124" t="s">
        <v>30</v>
      </c>
    </row>
    <row r="18" spans="2:7" ht="15.75">
      <c r="B18" s="125" t="s">
        <v>447</v>
      </c>
      <c r="C18" s="126" t="s">
        <v>34</v>
      </c>
      <c r="D18" s="127">
        <v>14</v>
      </c>
      <c r="E18" s="127">
        <v>2500000</v>
      </c>
      <c r="F18" s="127">
        <v>14540000</v>
      </c>
      <c r="G18" s="128" t="s">
        <v>35</v>
      </c>
    </row>
    <row r="19" spans="2:7" ht="15.75">
      <c r="B19" s="125" t="s">
        <v>340</v>
      </c>
      <c r="C19" s="126" t="s">
        <v>77</v>
      </c>
      <c r="D19" s="127">
        <v>1</v>
      </c>
      <c r="E19" s="127">
        <v>100000</v>
      </c>
      <c r="F19" s="127">
        <v>177000</v>
      </c>
      <c r="G19" s="128" t="s">
        <v>78</v>
      </c>
    </row>
    <row r="20" spans="2:7" ht="15.75">
      <c r="B20" s="151" t="s">
        <v>448</v>
      </c>
      <c r="C20" s="152"/>
      <c r="D20" s="129">
        <f>SUM(D18:D19)</f>
        <v>15</v>
      </c>
      <c r="E20" s="129">
        <f>SUM(E18:E19)</f>
        <v>2600000</v>
      </c>
      <c r="F20" s="129">
        <f>SUM(F18:F19)</f>
        <v>14717000</v>
      </c>
      <c r="G20" s="130" t="s">
        <v>449</v>
      </c>
    </row>
    <row r="21" spans="2:7" ht="15.75">
      <c r="B21" s="151" t="s">
        <v>415</v>
      </c>
      <c r="C21" s="152"/>
      <c r="D21" s="129">
        <f>D16+D20</f>
        <v>19</v>
      </c>
      <c r="E21" s="129">
        <f t="shared" ref="E21:F21" si="1">E16+E20</f>
        <v>3710769</v>
      </c>
      <c r="F21" s="129">
        <f t="shared" si="1"/>
        <v>16799984.379999999</v>
      </c>
      <c r="G21" s="130" t="s">
        <v>416</v>
      </c>
    </row>
    <row r="22" spans="2:7">
      <c r="C22"/>
    </row>
    <row r="23" spans="2:7">
      <c r="C23"/>
    </row>
    <row r="24" spans="2:7">
      <c r="C24"/>
    </row>
    <row r="25" spans="2:7">
      <c r="C25"/>
    </row>
    <row r="26" spans="2:7">
      <c r="C26"/>
    </row>
    <row r="27" spans="2:7">
      <c r="C27"/>
    </row>
  </sheetData>
  <mergeCells count="12">
    <mergeCell ref="B1:G1"/>
    <mergeCell ref="B2:G2"/>
    <mergeCell ref="B10:G10"/>
    <mergeCell ref="B11:G11"/>
    <mergeCell ref="B4:F4"/>
    <mergeCell ref="B7:C7"/>
    <mergeCell ref="B8:C8"/>
    <mergeCell ref="B13:F13"/>
    <mergeCell ref="B16:C16"/>
    <mergeCell ref="B17:F17"/>
    <mergeCell ref="B20:C20"/>
    <mergeCell ref="B21:C21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6DBB7-C8B8-4CBF-BB90-71D65026C220}">
  <dimension ref="B1:G16"/>
  <sheetViews>
    <sheetView rightToLeft="1" workbookViewId="0">
      <selection activeCell="I30" sqref="I30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0" customHeight="1">
      <c r="B1" s="155" t="s">
        <v>439</v>
      </c>
      <c r="C1" s="155"/>
      <c r="D1" s="155"/>
      <c r="E1" s="155"/>
      <c r="F1" s="155"/>
      <c r="G1" s="155"/>
    </row>
    <row r="2" spans="2:7" ht="29.25" customHeight="1">
      <c r="B2" s="154" t="s">
        <v>440</v>
      </c>
      <c r="C2" s="154"/>
      <c r="D2" s="154"/>
      <c r="E2" s="154"/>
      <c r="F2" s="154"/>
      <c r="G2" s="154"/>
    </row>
    <row r="3" spans="2:7" ht="31.5">
      <c r="B3" s="111" t="s">
        <v>0</v>
      </c>
      <c r="C3" s="112" t="s">
        <v>119</v>
      </c>
      <c r="D3" s="112" t="s">
        <v>120</v>
      </c>
      <c r="E3" s="112" t="s">
        <v>412</v>
      </c>
      <c r="F3" s="112" t="s">
        <v>121</v>
      </c>
      <c r="G3" s="113" t="s">
        <v>413</v>
      </c>
    </row>
    <row r="4" spans="2:7" ht="15.75">
      <c r="B4" s="156" t="s">
        <v>12</v>
      </c>
      <c r="C4" s="157"/>
      <c r="D4" s="157"/>
      <c r="E4" s="157"/>
      <c r="F4" s="158"/>
      <c r="G4" s="114" t="s">
        <v>3</v>
      </c>
    </row>
    <row r="5" spans="2:7" ht="15.75">
      <c r="B5" s="115" t="s">
        <v>441</v>
      </c>
      <c r="C5" s="116" t="s">
        <v>139</v>
      </c>
      <c r="D5" s="117">
        <v>1</v>
      </c>
      <c r="E5" s="117">
        <v>1875000</v>
      </c>
      <c r="F5" s="117">
        <v>150000</v>
      </c>
      <c r="G5" s="116" t="s">
        <v>442</v>
      </c>
    </row>
    <row r="6" spans="2:7" ht="15.75">
      <c r="B6" s="137" t="s">
        <v>376</v>
      </c>
      <c r="C6" s="139"/>
      <c r="D6" s="118">
        <f>SUM(D5)</f>
        <v>1</v>
      </c>
      <c r="E6" s="118">
        <f>SUM(E5)</f>
        <v>1875000</v>
      </c>
      <c r="F6" s="118">
        <f>SUM(F5)</f>
        <v>150000</v>
      </c>
      <c r="G6" s="119" t="s">
        <v>414</v>
      </c>
    </row>
    <row r="7" spans="2:7" ht="15.75">
      <c r="B7" s="159" t="s">
        <v>415</v>
      </c>
      <c r="C7" s="160"/>
      <c r="D7" s="118">
        <f>D6</f>
        <v>1</v>
      </c>
      <c r="E7" s="118">
        <f t="shared" ref="E7:F7" si="0">E6</f>
        <v>1875000</v>
      </c>
      <c r="F7" s="118">
        <f t="shared" si="0"/>
        <v>150000</v>
      </c>
      <c r="G7" s="119" t="s">
        <v>416</v>
      </c>
    </row>
    <row r="10" spans="2:7" ht="30" customHeight="1">
      <c r="B10" s="155" t="s">
        <v>411</v>
      </c>
      <c r="C10" s="155"/>
      <c r="D10" s="155"/>
      <c r="E10" s="155"/>
      <c r="F10" s="155"/>
      <c r="G10" s="155"/>
    </row>
    <row r="11" spans="2:7" ht="29.25" customHeight="1">
      <c r="B11" s="154" t="s">
        <v>425</v>
      </c>
      <c r="C11" s="154"/>
      <c r="D11" s="154"/>
      <c r="E11" s="154"/>
      <c r="F11" s="154"/>
      <c r="G11" s="154"/>
    </row>
    <row r="12" spans="2:7" ht="31.5">
      <c r="B12" s="111" t="s">
        <v>0</v>
      </c>
      <c r="C12" s="112" t="s">
        <v>119</v>
      </c>
      <c r="D12" s="112" t="s">
        <v>120</v>
      </c>
      <c r="E12" s="112" t="s">
        <v>412</v>
      </c>
      <c r="F12" s="112" t="s">
        <v>121</v>
      </c>
      <c r="G12" s="113" t="s">
        <v>413</v>
      </c>
    </row>
    <row r="13" spans="2:7" ht="15.75">
      <c r="B13" s="156" t="s">
        <v>12</v>
      </c>
      <c r="C13" s="157"/>
      <c r="D13" s="157"/>
      <c r="E13" s="157"/>
      <c r="F13" s="158"/>
      <c r="G13" s="114" t="s">
        <v>3</v>
      </c>
    </row>
    <row r="14" spans="2:7" ht="15.75">
      <c r="B14" s="115" t="s">
        <v>441</v>
      </c>
      <c r="C14" s="116" t="s">
        <v>139</v>
      </c>
      <c r="D14" s="117">
        <v>6</v>
      </c>
      <c r="E14" s="117">
        <v>31875000</v>
      </c>
      <c r="F14" s="117">
        <v>2550000</v>
      </c>
      <c r="G14" s="116" t="s">
        <v>442</v>
      </c>
    </row>
    <row r="15" spans="2:7" ht="15.75">
      <c r="B15" s="137" t="s">
        <v>376</v>
      </c>
      <c r="C15" s="139"/>
      <c r="D15" s="118">
        <f>SUM(D14)</f>
        <v>6</v>
      </c>
      <c r="E15" s="118">
        <f>SUM(E14)</f>
        <v>31875000</v>
      </c>
      <c r="F15" s="118">
        <f>SUM(F14)</f>
        <v>2550000</v>
      </c>
      <c r="G15" s="119" t="s">
        <v>414</v>
      </c>
    </row>
    <row r="16" spans="2:7" ht="15.75">
      <c r="B16" s="159" t="s">
        <v>415</v>
      </c>
      <c r="C16" s="160"/>
      <c r="D16" s="118">
        <f>D15</f>
        <v>6</v>
      </c>
      <c r="E16" s="118">
        <f t="shared" ref="E16:F16" si="1">E15</f>
        <v>31875000</v>
      </c>
      <c r="F16" s="118">
        <f t="shared" si="1"/>
        <v>2550000</v>
      </c>
      <c r="G16" s="119" t="s">
        <v>416</v>
      </c>
    </row>
  </sheetData>
  <mergeCells count="10">
    <mergeCell ref="B10:G10"/>
    <mergeCell ref="B11:G11"/>
    <mergeCell ref="B13:F13"/>
    <mergeCell ref="B15:C15"/>
    <mergeCell ref="B16:C16"/>
    <mergeCell ref="B1:G1"/>
    <mergeCell ref="B2:G2"/>
    <mergeCell ref="B4:F4"/>
    <mergeCell ref="B6:C6"/>
    <mergeCell ref="B7:C7"/>
  </mergeCells>
  <pageMargins left="0.7" right="0.7" top="0.75" bottom="0.75" header="0.3" footer="0.3"/>
  <pageSetup scale="90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20"/>
  <sheetViews>
    <sheetView rightToLeft="1" topLeftCell="A10" zoomScaleNormal="100" workbookViewId="0">
      <selection activeCell="I20" sqref="I20"/>
    </sheetView>
  </sheetViews>
  <sheetFormatPr defaultColWidth="20.140625" defaultRowHeight="15"/>
  <cols>
    <col min="1" max="1" width="1.85546875" customWidth="1"/>
    <col min="2" max="2" width="25.42578125" style="109" customWidth="1"/>
    <col min="3" max="3" width="8.28515625" customWidth="1"/>
    <col min="4" max="7" width="12.85546875" style="96" customWidth="1"/>
    <col min="8" max="8" width="41.5703125" customWidth="1"/>
  </cols>
  <sheetData>
    <row r="1" spans="2:8" ht="19.5" customHeight="1">
      <c r="B1" s="161" t="s">
        <v>426</v>
      </c>
      <c r="C1" s="162"/>
      <c r="D1" s="162"/>
      <c r="E1" s="162"/>
      <c r="F1" s="162"/>
      <c r="G1" s="162"/>
      <c r="H1" s="163"/>
    </row>
    <row r="2" spans="2:8" ht="21" customHeight="1">
      <c r="B2" s="164" t="s">
        <v>427</v>
      </c>
      <c r="C2" s="165"/>
      <c r="D2" s="165"/>
      <c r="E2" s="165"/>
      <c r="F2" s="165"/>
      <c r="G2" s="165"/>
      <c r="H2" s="166"/>
    </row>
    <row r="3" spans="2:8" ht="21" customHeight="1">
      <c r="B3" s="167" t="s">
        <v>225</v>
      </c>
      <c r="C3" s="168" t="s">
        <v>119</v>
      </c>
      <c r="D3" s="169">
        <v>46033</v>
      </c>
      <c r="E3" s="169">
        <v>46034</v>
      </c>
      <c r="F3" s="169">
        <v>46035</v>
      </c>
      <c r="G3" s="169">
        <v>46036</v>
      </c>
      <c r="H3" s="167" t="s">
        <v>226</v>
      </c>
    </row>
    <row r="4" spans="2:8" ht="12" customHeight="1">
      <c r="B4" s="167"/>
      <c r="C4" s="168"/>
      <c r="D4" s="169"/>
      <c r="E4" s="169"/>
      <c r="F4" s="169"/>
      <c r="G4" s="169"/>
      <c r="H4" s="167"/>
    </row>
    <row r="5" spans="2:8" ht="18" customHeight="1">
      <c r="B5" s="60" t="s">
        <v>12</v>
      </c>
      <c r="C5" s="87"/>
      <c r="D5" s="88"/>
      <c r="E5" s="88"/>
      <c r="F5" s="88"/>
      <c r="G5" s="88"/>
      <c r="H5" s="89" t="s">
        <v>227</v>
      </c>
    </row>
    <row r="6" spans="2:8" ht="18" customHeight="1">
      <c r="B6" s="61" t="s">
        <v>374</v>
      </c>
      <c r="C6" s="61" t="s">
        <v>169</v>
      </c>
      <c r="D6" s="95">
        <v>0.68</v>
      </c>
      <c r="E6" s="95">
        <v>0.67</v>
      </c>
      <c r="F6" s="95">
        <v>0.68</v>
      </c>
      <c r="G6" s="95">
        <v>0.67</v>
      </c>
      <c r="H6" s="12" t="s">
        <v>170</v>
      </c>
    </row>
    <row r="7" spans="2:8" ht="18" customHeight="1">
      <c r="B7" s="61" t="s">
        <v>47</v>
      </c>
      <c r="C7" s="61" t="s">
        <v>36</v>
      </c>
      <c r="D7" s="95">
        <v>3.42</v>
      </c>
      <c r="E7" s="95">
        <v>3.41</v>
      </c>
      <c r="F7" s="95">
        <v>3.35</v>
      </c>
      <c r="G7" s="95">
        <v>3.33</v>
      </c>
      <c r="H7" s="12" t="s">
        <v>48</v>
      </c>
    </row>
    <row r="8" spans="2:8" ht="18" customHeight="1">
      <c r="B8" s="61" t="s">
        <v>98</v>
      </c>
      <c r="C8" s="61" t="s">
        <v>99</v>
      </c>
      <c r="D8" s="95">
        <v>1.01</v>
      </c>
      <c r="E8" s="95">
        <v>1</v>
      </c>
      <c r="F8" s="95">
        <v>1</v>
      </c>
      <c r="G8" s="95">
        <v>1.01</v>
      </c>
      <c r="H8" s="12" t="s">
        <v>100</v>
      </c>
    </row>
    <row r="9" spans="2:8" ht="18" customHeight="1">
      <c r="B9" s="61" t="s">
        <v>49</v>
      </c>
      <c r="C9" s="61" t="s">
        <v>45</v>
      </c>
      <c r="D9" s="95">
        <v>0.06</v>
      </c>
      <c r="E9" s="95">
        <v>0.06</v>
      </c>
      <c r="F9" s="95">
        <v>0.06</v>
      </c>
      <c r="G9" s="95">
        <v>0.06</v>
      </c>
      <c r="H9" s="12" t="s">
        <v>66</v>
      </c>
    </row>
    <row r="10" spans="2:8" ht="18" customHeight="1">
      <c r="B10" s="61" t="s">
        <v>24</v>
      </c>
      <c r="C10" s="61" t="s">
        <v>25</v>
      </c>
      <c r="D10" s="95">
        <v>0.23</v>
      </c>
      <c r="E10" s="95">
        <v>0.23</v>
      </c>
      <c r="F10" s="95">
        <v>0.23</v>
      </c>
      <c r="G10" s="95">
        <v>0.24</v>
      </c>
      <c r="H10" s="12" t="s">
        <v>26</v>
      </c>
    </row>
    <row r="11" spans="2:8" ht="18" customHeight="1">
      <c r="B11" s="61" t="s">
        <v>50</v>
      </c>
      <c r="C11" s="61" t="s">
        <v>51</v>
      </c>
      <c r="D11" s="95">
        <v>4.79</v>
      </c>
      <c r="E11" s="95">
        <v>4.78</v>
      </c>
      <c r="F11" s="95">
        <v>4.78</v>
      </c>
      <c r="G11" s="95">
        <v>4.8099999999999996</v>
      </c>
      <c r="H11" s="12" t="s">
        <v>52</v>
      </c>
    </row>
    <row r="12" spans="2:8" ht="18" customHeight="1">
      <c r="B12" s="61" t="s">
        <v>228</v>
      </c>
      <c r="C12" s="61" t="s">
        <v>229</v>
      </c>
      <c r="D12" s="95">
        <v>0.15</v>
      </c>
      <c r="E12" s="95">
        <v>0.14000000000000001</v>
      </c>
      <c r="F12" s="95">
        <v>0.14000000000000001</v>
      </c>
      <c r="G12" s="95">
        <v>0.14000000000000001</v>
      </c>
      <c r="H12" s="12" t="s">
        <v>230</v>
      </c>
    </row>
    <row r="13" spans="2:8" ht="18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12" t="s">
        <v>234</v>
      </c>
    </row>
    <row r="14" spans="2:8" ht="18" customHeight="1">
      <c r="B14" s="61" t="s">
        <v>73</v>
      </c>
      <c r="C14" s="61" t="s">
        <v>74</v>
      </c>
      <c r="D14" s="95">
        <v>0.23</v>
      </c>
      <c r="E14" s="95" t="s">
        <v>380</v>
      </c>
      <c r="F14" s="95">
        <v>0.23</v>
      </c>
      <c r="G14" s="95">
        <v>0.23</v>
      </c>
      <c r="H14" s="12" t="s">
        <v>75</v>
      </c>
    </row>
    <row r="15" spans="2:8" ht="18" customHeight="1">
      <c r="B15" s="61" t="s">
        <v>53</v>
      </c>
      <c r="C15" s="61" t="s">
        <v>42</v>
      </c>
      <c r="D15" s="95">
        <v>0.28999999999999998</v>
      </c>
      <c r="E15" s="95">
        <v>0.28999999999999998</v>
      </c>
      <c r="F15" s="95">
        <v>0.28999999999999998</v>
      </c>
      <c r="G15" s="95">
        <v>0.28000000000000003</v>
      </c>
      <c r="H15" s="12" t="s">
        <v>43</v>
      </c>
    </row>
    <row r="16" spans="2:8" ht="18" customHeight="1">
      <c r="B16" s="61" t="s">
        <v>54</v>
      </c>
      <c r="C16" s="61" t="s">
        <v>39</v>
      </c>
      <c r="D16" s="95" t="s">
        <v>380</v>
      </c>
      <c r="E16" s="95" t="s">
        <v>380</v>
      </c>
      <c r="F16" s="95" t="s">
        <v>380</v>
      </c>
      <c r="G16" s="95" t="s">
        <v>380</v>
      </c>
      <c r="H16" s="12" t="s">
        <v>40</v>
      </c>
    </row>
    <row r="17" spans="2:8" ht="18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12" t="s">
        <v>237</v>
      </c>
    </row>
    <row r="18" spans="2:8" ht="18" customHeight="1">
      <c r="B18" s="61" t="s">
        <v>238</v>
      </c>
      <c r="C18" s="61" t="s">
        <v>220</v>
      </c>
      <c r="D18" s="95">
        <v>0.19</v>
      </c>
      <c r="E18" s="95" t="s">
        <v>380</v>
      </c>
      <c r="F18" s="95" t="s">
        <v>380</v>
      </c>
      <c r="G18" s="95" t="s">
        <v>380</v>
      </c>
      <c r="H18" s="12" t="s">
        <v>223</v>
      </c>
    </row>
    <row r="19" spans="2:8" ht="18" customHeight="1">
      <c r="B19" s="61" t="s">
        <v>239</v>
      </c>
      <c r="C19" s="61" t="s">
        <v>159</v>
      </c>
      <c r="D19" s="95" t="s">
        <v>380</v>
      </c>
      <c r="E19" s="95">
        <v>1.2</v>
      </c>
      <c r="F19" s="95" t="s">
        <v>380</v>
      </c>
      <c r="G19" s="95" t="s">
        <v>380</v>
      </c>
      <c r="H19" s="12" t="s">
        <v>160</v>
      </c>
    </row>
    <row r="20" spans="2:8" ht="18" customHeight="1">
      <c r="B20" s="61" t="s">
        <v>122</v>
      </c>
      <c r="C20" s="61" t="s">
        <v>123</v>
      </c>
      <c r="D20" s="95">
        <v>0.3</v>
      </c>
      <c r="E20" s="95">
        <v>0.3</v>
      </c>
      <c r="F20" s="95">
        <v>0.3</v>
      </c>
      <c r="G20" s="95" t="s">
        <v>380</v>
      </c>
      <c r="H20" s="12" t="s">
        <v>128</v>
      </c>
    </row>
    <row r="21" spans="2:8" ht="18" customHeight="1">
      <c r="B21" s="61" t="s">
        <v>38</v>
      </c>
      <c r="C21" s="61" t="s">
        <v>37</v>
      </c>
      <c r="D21" s="95">
        <v>1.98</v>
      </c>
      <c r="E21" s="95">
        <v>1.97</v>
      </c>
      <c r="F21" s="95">
        <v>1.96</v>
      </c>
      <c r="G21" s="95">
        <v>1.94</v>
      </c>
      <c r="H21" s="12" t="s">
        <v>55</v>
      </c>
    </row>
    <row r="22" spans="2:8" ht="18" customHeight="1">
      <c r="B22" s="61" t="s">
        <v>240</v>
      </c>
      <c r="C22" s="61" t="s">
        <v>147</v>
      </c>
      <c r="D22" s="95">
        <v>0.05</v>
      </c>
      <c r="E22" s="95" t="s">
        <v>380</v>
      </c>
      <c r="F22" s="95" t="s">
        <v>380</v>
      </c>
      <c r="G22" s="95">
        <v>0.05</v>
      </c>
      <c r="H22" s="12" t="s">
        <v>241</v>
      </c>
    </row>
    <row r="23" spans="2:8" ht="18" customHeight="1">
      <c r="B23" s="61" t="s">
        <v>242</v>
      </c>
      <c r="C23" s="61" t="s">
        <v>243</v>
      </c>
      <c r="D23" s="95" t="s">
        <v>380</v>
      </c>
      <c r="E23" s="95" t="s">
        <v>380</v>
      </c>
      <c r="F23" s="95" t="s">
        <v>380</v>
      </c>
      <c r="G23" s="95" t="s">
        <v>380</v>
      </c>
      <c r="H23" s="12" t="s">
        <v>244</v>
      </c>
    </row>
    <row r="24" spans="2:8" ht="18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>
        <v>0.37</v>
      </c>
      <c r="G24" s="95" t="s">
        <v>380</v>
      </c>
      <c r="H24" s="12" t="s">
        <v>196</v>
      </c>
    </row>
    <row r="25" spans="2:8" ht="18" customHeight="1">
      <c r="B25" s="61" t="s">
        <v>245</v>
      </c>
      <c r="C25" s="61" t="s">
        <v>246</v>
      </c>
      <c r="D25" s="95">
        <v>0.22</v>
      </c>
      <c r="E25" s="95">
        <v>0.24</v>
      </c>
      <c r="F25" s="95">
        <v>0.24</v>
      </c>
      <c r="G25" s="95">
        <v>0.27</v>
      </c>
      <c r="H25" s="12" t="s">
        <v>247</v>
      </c>
    </row>
    <row r="26" spans="2:8" ht="18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12" t="s">
        <v>151</v>
      </c>
    </row>
    <row r="27" spans="2:8" ht="18" customHeight="1">
      <c r="B27" s="61" t="s">
        <v>248</v>
      </c>
      <c r="C27" s="61" t="s">
        <v>106</v>
      </c>
      <c r="D27" s="95">
        <v>0.6</v>
      </c>
      <c r="E27" s="95">
        <v>0.6</v>
      </c>
      <c r="F27" s="95" t="s">
        <v>380</v>
      </c>
      <c r="G27" s="95">
        <v>0.61</v>
      </c>
      <c r="H27" s="12" t="s">
        <v>107</v>
      </c>
    </row>
    <row r="28" spans="2:8" ht="18" customHeight="1">
      <c r="B28" s="61" t="s">
        <v>190</v>
      </c>
      <c r="C28" s="61" t="s">
        <v>189</v>
      </c>
      <c r="D28" s="95">
        <v>0.11</v>
      </c>
      <c r="E28" s="95">
        <v>0.11</v>
      </c>
      <c r="F28" s="95">
        <v>0.11</v>
      </c>
      <c r="G28" s="95" t="s">
        <v>380</v>
      </c>
      <c r="H28" s="12" t="s">
        <v>249</v>
      </c>
    </row>
    <row r="29" spans="2:8" ht="18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12" t="s">
        <v>373</v>
      </c>
    </row>
    <row r="30" spans="2:8" ht="18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12" t="s">
        <v>252</v>
      </c>
    </row>
    <row r="31" spans="2:8" ht="18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12" t="s">
        <v>255</v>
      </c>
    </row>
    <row r="32" spans="2:8" ht="18" customHeight="1">
      <c r="B32" s="61" t="s">
        <v>256</v>
      </c>
      <c r="C32" s="61" t="s">
        <v>200</v>
      </c>
      <c r="D32" s="95" t="s">
        <v>380</v>
      </c>
      <c r="E32" s="95">
        <v>0.25</v>
      </c>
      <c r="F32" s="95">
        <v>0.25</v>
      </c>
      <c r="G32" s="95" t="s">
        <v>380</v>
      </c>
      <c r="H32" s="12" t="s">
        <v>203</v>
      </c>
    </row>
    <row r="33" spans="2:8" ht="18" customHeight="1">
      <c r="B33" s="61" t="s">
        <v>257</v>
      </c>
      <c r="C33" s="61" t="s">
        <v>152</v>
      </c>
      <c r="D33" s="95">
        <v>0.24</v>
      </c>
      <c r="E33" s="95">
        <v>0.24</v>
      </c>
      <c r="F33" s="95" t="s">
        <v>380</v>
      </c>
      <c r="G33" s="95">
        <v>0.24</v>
      </c>
      <c r="H33" s="12" t="s">
        <v>153</v>
      </c>
    </row>
    <row r="34" spans="2:8" ht="18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12" t="s">
        <v>260</v>
      </c>
    </row>
    <row r="35" spans="2:8" ht="18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12" t="s">
        <v>263</v>
      </c>
    </row>
    <row r="36" spans="2:8" ht="18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12" t="s">
        <v>266</v>
      </c>
    </row>
    <row r="37" spans="2:8" ht="18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12" t="s">
        <v>269</v>
      </c>
    </row>
    <row r="38" spans="2:8" ht="18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12" t="s">
        <v>272</v>
      </c>
    </row>
    <row r="39" spans="2:8" ht="18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12" t="s">
        <v>208</v>
      </c>
    </row>
    <row r="40" spans="2:8" ht="18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12" t="s">
        <v>276</v>
      </c>
    </row>
    <row r="41" spans="2:8" ht="18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12" t="s">
        <v>279</v>
      </c>
    </row>
    <row r="42" spans="2:8" ht="18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12" t="s">
        <v>282</v>
      </c>
    </row>
    <row r="43" spans="2:8" ht="18" customHeight="1">
      <c r="B43" s="61" t="s">
        <v>199</v>
      </c>
      <c r="C43" s="61" t="s">
        <v>198</v>
      </c>
      <c r="D43" s="95">
        <v>0.75</v>
      </c>
      <c r="E43" s="95" t="s">
        <v>380</v>
      </c>
      <c r="F43" s="95">
        <v>0.75</v>
      </c>
      <c r="G43" s="95">
        <v>0.75</v>
      </c>
      <c r="H43" s="12" t="s">
        <v>283</v>
      </c>
    </row>
    <row r="44" spans="2:8" ht="18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12" t="s">
        <v>286</v>
      </c>
    </row>
    <row r="45" spans="2:8" ht="18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12" t="s">
        <v>289</v>
      </c>
    </row>
    <row r="46" spans="2:8" ht="18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12" t="s">
        <v>292</v>
      </c>
    </row>
    <row r="47" spans="2:8" ht="18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1" t="s">
        <v>295</v>
      </c>
    </row>
    <row r="48" spans="2:8" ht="18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1" t="s">
        <v>298</v>
      </c>
    </row>
    <row r="49" spans="2:8" ht="18" customHeight="1">
      <c r="B49" s="60" t="s">
        <v>27</v>
      </c>
      <c r="C49" s="87"/>
      <c r="D49" s="88"/>
      <c r="E49" s="88"/>
      <c r="F49" s="88"/>
      <c r="G49" s="88"/>
      <c r="H49" s="89" t="s">
        <v>299</v>
      </c>
    </row>
    <row r="50" spans="2:8" ht="18" customHeight="1">
      <c r="B50" s="61" t="s">
        <v>384</v>
      </c>
      <c r="C50" s="61" t="s">
        <v>32</v>
      </c>
      <c r="D50" s="95">
        <v>13.81</v>
      </c>
      <c r="E50" s="95">
        <v>13.8</v>
      </c>
      <c r="F50" s="95">
        <v>13.85</v>
      </c>
      <c r="G50" s="95">
        <v>13.78</v>
      </c>
      <c r="H50" s="12" t="s">
        <v>33</v>
      </c>
    </row>
    <row r="51" spans="2:8" ht="18" customHeight="1">
      <c r="B51" s="61" t="s">
        <v>112</v>
      </c>
      <c r="C51" s="61" t="s">
        <v>113</v>
      </c>
      <c r="D51" s="95">
        <v>3.01</v>
      </c>
      <c r="E51" s="95">
        <v>3.1</v>
      </c>
      <c r="F51" s="95">
        <v>3.09</v>
      </c>
      <c r="G51" s="95">
        <v>3.19</v>
      </c>
      <c r="H51" s="12" t="s">
        <v>300</v>
      </c>
    </row>
    <row r="52" spans="2:8" ht="25.5" customHeight="1">
      <c r="B52" s="60" t="s">
        <v>114</v>
      </c>
      <c r="C52" s="87"/>
      <c r="D52" s="88"/>
      <c r="E52" s="88"/>
      <c r="F52" s="88"/>
      <c r="G52" s="88"/>
      <c r="H52" s="89" t="s">
        <v>116</v>
      </c>
    </row>
    <row r="53" spans="2:8" ht="18" customHeight="1">
      <c r="B53" s="61" t="s">
        <v>301</v>
      </c>
      <c r="C53" s="61" t="s">
        <v>162</v>
      </c>
      <c r="D53" s="95">
        <v>0.9</v>
      </c>
      <c r="E53" s="95">
        <v>0.95</v>
      </c>
      <c r="F53" s="95">
        <v>0.99</v>
      </c>
      <c r="G53" s="95" t="s">
        <v>380</v>
      </c>
      <c r="H53" s="12" t="s">
        <v>163</v>
      </c>
    </row>
    <row r="54" spans="2:8" ht="18" customHeight="1">
      <c r="B54" s="61" t="s">
        <v>302</v>
      </c>
      <c r="C54" s="61" t="s">
        <v>148</v>
      </c>
      <c r="D54" s="95">
        <v>0.81</v>
      </c>
      <c r="E54" s="95" t="s">
        <v>380</v>
      </c>
      <c r="F54" s="95" t="s">
        <v>380</v>
      </c>
      <c r="G54" s="95" t="s">
        <v>380</v>
      </c>
      <c r="H54" s="12" t="s">
        <v>149</v>
      </c>
    </row>
    <row r="55" spans="2:8" ht="18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 t="s">
        <v>380</v>
      </c>
      <c r="G55" s="95" t="s">
        <v>380</v>
      </c>
      <c r="H55" s="12" t="s">
        <v>304</v>
      </c>
    </row>
    <row r="56" spans="2:8" ht="18" customHeight="1">
      <c r="B56" s="61" t="s">
        <v>305</v>
      </c>
      <c r="C56" s="61" t="s">
        <v>206</v>
      </c>
      <c r="D56" s="95">
        <v>0.5</v>
      </c>
      <c r="E56" s="95" t="s">
        <v>380</v>
      </c>
      <c r="F56" s="95">
        <v>0.5</v>
      </c>
      <c r="G56" s="95">
        <v>0.5</v>
      </c>
      <c r="H56" s="12" t="s">
        <v>210</v>
      </c>
    </row>
    <row r="57" spans="2:8" ht="18" customHeight="1">
      <c r="B57" s="61" t="s">
        <v>306</v>
      </c>
      <c r="C57" s="61" t="s">
        <v>307</v>
      </c>
      <c r="D57" s="95" t="s">
        <v>380</v>
      </c>
      <c r="E57" s="95" t="s">
        <v>380</v>
      </c>
      <c r="F57" s="95">
        <v>0.91</v>
      </c>
      <c r="G57" s="95" t="s">
        <v>380</v>
      </c>
      <c r="H57" s="12" t="s">
        <v>308</v>
      </c>
    </row>
    <row r="58" spans="2:8" ht="26.25" customHeight="1">
      <c r="B58" s="60" t="s">
        <v>164</v>
      </c>
      <c r="C58" s="87"/>
      <c r="D58" s="88"/>
      <c r="E58" s="88"/>
      <c r="F58" s="88"/>
      <c r="G58" s="88"/>
      <c r="H58" s="89" t="s">
        <v>168</v>
      </c>
    </row>
    <row r="59" spans="2:8" ht="18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12" t="s">
        <v>311</v>
      </c>
    </row>
    <row r="60" spans="2:8" ht="18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12" t="s">
        <v>314</v>
      </c>
    </row>
    <row r="61" spans="2:8" ht="18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2" t="s">
        <v>317</v>
      </c>
    </row>
    <row r="62" spans="2:8" ht="18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12" t="s">
        <v>167</v>
      </c>
    </row>
    <row r="63" spans="2:8" ht="18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12" t="s">
        <v>320</v>
      </c>
    </row>
    <row r="64" spans="2:8" ht="18.75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12" t="s">
        <v>323</v>
      </c>
    </row>
    <row r="65" spans="2:8" ht="19.5" customHeight="1">
      <c r="B65" s="161" t="s">
        <v>426</v>
      </c>
      <c r="C65" s="162"/>
      <c r="D65" s="162"/>
      <c r="E65" s="162"/>
      <c r="F65" s="162"/>
      <c r="G65" s="162"/>
      <c r="H65" s="163"/>
    </row>
    <row r="66" spans="2:8" ht="21" customHeight="1">
      <c r="B66" s="164" t="s">
        <v>427</v>
      </c>
      <c r="C66" s="165"/>
      <c r="D66" s="165"/>
      <c r="E66" s="165"/>
      <c r="F66" s="165"/>
      <c r="G66" s="165"/>
      <c r="H66" s="166"/>
    </row>
    <row r="67" spans="2:8" ht="21" customHeight="1">
      <c r="B67" s="167" t="s">
        <v>225</v>
      </c>
      <c r="C67" s="168" t="s">
        <v>119</v>
      </c>
      <c r="D67" s="169">
        <v>46033</v>
      </c>
      <c r="E67" s="169">
        <v>46034</v>
      </c>
      <c r="F67" s="169">
        <v>46035</v>
      </c>
      <c r="G67" s="169">
        <v>46036</v>
      </c>
      <c r="H67" s="167" t="s">
        <v>226</v>
      </c>
    </row>
    <row r="68" spans="2:8" ht="12" customHeight="1">
      <c r="B68" s="167"/>
      <c r="C68" s="168"/>
      <c r="D68" s="169"/>
      <c r="E68" s="169"/>
      <c r="F68" s="169"/>
      <c r="G68" s="169"/>
      <c r="H68" s="167"/>
    </row>
    <row r="69" spans="2:8" ht="21.75" customHeight="1">
      <c r="B69" s="60" t="s">
        <v>324</v>
      </c>
      <c r="C69" s="87"/>
      <c r="D69" s="88"/>
      <c r="E69" s="88"/>
      <c r="F69" s="88"/>
      <c r="G69" s="88"/>
      <c r="H69" s="89" t="s">
        <v>379</v>
      </c>
    </row>
    <row r="70" spans="2:8" ht="20.100000000000001" customHeight="1">
      <c r="B70" s="61" t="s">
        <v>325</v>
      </c>
      <c r="C70" s="61" t="s">
        <v>143</v>
      </c>
      <c r="D70" s="95">
        <v>4.3</v>
      </c>
      <c r="E70" s="95">
        <v>4</v>
      </c>
      <c r="F70" s="95" t="s">
        <v>380</v>
      </c>
      <c r="G70" s="95">
        <v>4.3</v>
      </c>
      <c r="H70" s="12" t="s">
        <v>144</v>
      </c>
    </row>
    <row r="71" spans="2:8" ht="20.100000000000001" customHeight="1">
      <c r="B71" s="61" t="s">
        <v>67</v>
      </c>
      <c r="C71" s="61" t="s">
        <v>68</v>
      </c>
      <c r="D71" s="95">
        <v>3.41</v>
      </c>
      <c r="E71" s="95">
        <v>3.4</v>
      </c>
      <c r="F71" s="95">
        <v>3.4</v>
      </c>
      <c r="G71" s="95">
        <v>3.36</v>
      </c>
      <c r="H71" s="12" t="s">
        <v>69</v>
      </c>
    </row>
    <row r="72" spans="2:8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 t="s">
        <v>380</v>
      </c>
      <c r="G72" s="95" t="s">
        <v>380</v>
      </c>
      <c r="H72" s="12" t="s">
        <v>179</v>
      </c>
    </row>
    <row r="73" spans="2:8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12" t="s">
        <v>329</v>
      </c>
    </row>
    <row r="74" spans="2:8" ht="20.100000000000001" customHeight="1">
      <c r="B74" s="61" t="s">
        <v>70</v>
      </c>
      <c r="C74" s="61" t="s">
        <v>71</v>
      </c>
      <c r="D74" s="95">
        <v>25.75</v>
      </c>
      <c r="E74" s="95">
        <v>25.25</v>
      </c>
      <c r="F74" s="95">
        <v>25.25</v>
      </c>
      <c r="G74" s="95">
        <v>23</v>
      </c>
      <c r="H74" s="12" t="s">
        <v>72</v>
      </c>
    </row>
    <row r="75" spans="2:8" ht="20.100000000000001" customHeight="1">
      <c r="B75" s="61" t="s">
        <v>330</v>
      </c>
      <c r="C75" s="61" t="s">
        <v>178</v>
      </c>
      <c r="D75" s="95" t="s">
        <v>380</v>
      </c>
      <c r="E75" s="95">
        <v>1.81</v>
      </c>
      <c r="F75" s="95">
        <v>1.8</v>
      </c>
      <c r="G75" s="95">
        <v>1.76</v>
      </c>
      <c r="H75" s="12" t="s">
        <v>180</v>
      </c>
    </row>
    <row r="76" spans="2:8" ht="20.100000000000001" customHeight="1">
      <c r="B76" s="61" t="s">
        <v>331</v>
      </c>
      <c r="C76" s="61" t="s">
        <v>214</v>
      </c>
      <c r="D76" s="95" t="s">
        <v>380</v>
      </c>
      <c r="E76" s="95" t="s">
        <v>380</v>
      </c>
      <c r="F76" s="95" t="s">
        <v>380</v>
      </c>
      <c r="G76" s="95" t="s">
        <v>380</v>
      </c>
      <c r="H76" s="12" t="s">
        <v>215</v>
      </c>
    </row>
    <row r="77" spans="2:8" ht="20.100000000000001" customHeight="1">
      <c r="B77" s="61" t="s">
        <v>332</v>
      </c>
      <c r="C77" s="61" t="s">
        <v>201</v>
      </c>
      <c r="D77" s="95">
        <v>2.2999999999999998</v>
      </c>
      <c r="E77" s="95">
        <v>2.1</v>
      </c>
      <c r="F77" s="95">
        <v>2.15</v>
      </c>
      <c r="G77" s="95">
        <v>2.15</v>
      </c>
      <c r="H77" s="12" t="s">
        <v>202</v>
      </c>
    </row>
    <row r="78" spans="2:8" ht="20.100000000000001" customHeight="1">
      <c r="B78" s="61" t="s">
        <v>212</v>
      </c>
      <c r="C78" s="61" t="s">
        <v>211</v>
      </c>
      <c r="D78" s="95">
        <v>7.49</v>
      </c>
      <c r="E78" s="95" t="s">
        <v>380</v>
      </c>
      <c r="F78" s="95">
        <v>7.52</v>
      </c>
      <c r="G78" s="95">
        <v>7.4</v>
      </c>
      <c r="H78" s="92" t="s">
        <v>217</v>
      </c>
    </row>
    <row r="79" spans="2:8" ht="20.100000000000001" customHeight="1">
      <c r="B79" s="61" t="s">
        <v>117</v>
      </c>
      <c r="C79" s="61" t="s">
        <v>118</v>
      </c>
      <c r="D79" s="95">
        <v>0.7</v>
      </c>
      <c r="E79" s="95" t="s">
        <v>380</v>
      </c>
      <c r="F79" s="95" t="s">
        <v>380</v>
      </c>
      <c r="G79" s="95" t="s">
        <v>380</v>
      </c>
      <c r="H79" s="92" t="s">
        <v>333</v>
      </c>
    </row>
    <row r="80" spans="2:8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3" t="s">
        <v>336</v>
      </c>
    </row>
    <row r="81" spans="2:8" ht="20.100000000000001" customHeight="1">
      <c r="B81" s="60" t="s">
        <v>76</v>
      </c>
      <c r="C81" s="87"/>
      <c r="D81" s="88"/>
      <c r="E81" s="88"/>
      <c r="F81" s="88"/>
      <c r="G81" s="88"/>
      <c r="H81" s="89" t="s">
        <v>30</v>
      </c>
    </row>
    <row r="82" spans="2:8" ht="20.100000000000001" customHeight="1">
      <c r="B82" s="61" t="s">
        <v>56</v>
      </c>
      <c r="C82" s="61" t="s">
        <v>57</v>
      </c>
      <c r="D82" s="95" t="s">
        <v>380</v>
      </c>
      <c r="E82" s="95" t="s">
        <v>380</v>
      </c>
      <c r="F82" s="95" t="s">
        <v>380</v>
      </c>
      <c r="G82" s="95">
        <v>2.2000000000000002</v>
      </c>
      <c r="H82" s="12" t="s">
        <v>58</v>
      </c>
    </row>
    <row r="83" spans="2:8" ht="20.100000000000001" customHeight="1">
      <c r="B83" s="61" t="s">
        <v>156</v>
      </c>
      <c r="C83" s="61" t="s">
        <v>155</v>
      </c>
      <c r="D83" s="95">
        <v>5.8</v>
      </c>
      <c r="E83" s="95">
        <v>5.8</v>
      </c>
      <c r="F83" s="95" t="s">
        <v>380</v>
      </c>
      <c r="G83" s="95">
        <v>5.8</v>
      </c>
      <c r="H83" s="12" t="s">
        <v>157</v>
      </c>
    </row>
    <row r="84" spans="2:8" ht="20.100000000000001" customHeight="1">
      <c r="B84" s="61" t="s">
        <v>186</v>
      </c>
      <c r="C84" s="61" t="s">
        <v>184</v>
      </c>
      <c r="D84" s="95">
        <v>17</v>
      </c>
      <c r="E84" s="95" t="s">
        <v>380</v>
      </c>
      <c r="F84" s="95" t="s">
        <v>380</v>
      </c>
      <c r="G84" s="95" t="s">
        <v>380</v>
      </c>
      <c r="H84" s="12" t="s">
        <v>195</v>
      </c>
    </row>
    <row r="85" spans="2:8" ht="20.100000000000001" customHeight="1">
      <c r="B85" s="61" t="s">
        <v>337</v>
      </c>
      <c r="C85" s="61" t="s">
        <v>338</v>
      </c>
      <c r="D85" s="95" t="s">
        <v>380</v>
      </c>
      <c r="E85" s="95">
        <v>3.3</v>
      </c>
      <c r="F85" s="95" t="s">
        <v>380</v>
      </c>
      <c r="G85" s="95" t="s">
        <v>380</v>
      </c>
      <c r="H85" s="12" t="s">
        <v>339</v>
      </c>
    </row>
    <row r="86" spans="2:8" ht="20.100000000000001" customHeight="1">
      <c r="B86" s="61" t="s">
        <v>59</v>
      </c>
      <c r="C86" s="61" t="s">
        <v>34</v>
      </c>
      <c r="D86" s="95">
        <v>5.79</v>
      </c>
      <c r="E86" s="95">
        <v>5.85</v>
      </c>
      <c r="F86" s="95">
        <v>5.84</v>
      </c>
      <c r="G86" s="95">
        <v>5.76</v>
      </c>
      <c r="H86" s="12" t="s">
        <v>35</v>
      </c>
    </row>
    <row r="87" spans="2:8" ht="20.100000000000001" customHeight="1">
      <c r="B87" s="61" t="s">
        <v>60</v>
      </c>
      <c r="C87" s="61" t="s">
        <v>41</v>
      </c>
      <c r="D87" s="95">
        <v>2.7</v>
      </c>
      <c r="E87" s="95">
        <v>2.7</v>
      </c>
      <c r="F87" s="95">
        <v>2.85</v>
      </c>
      <c r="G87" s="95">
        <v>2.85</v>
      </c>
      <c r="H87" s="12" t="s">
        <v>61</v>
      </c>
    </row>
    <row r="88" spans="2:8" ht="20.100000000000001" customHeight="1">
      <c r="B88" s="61" t="s">
        <v>340</v>
      </c>
      <c r="C88" s="61" t="s">
        <v>77</v>
      </c>
      <c r="D88" s="95" t="s">
        <v>380</v>
      </c>
      <c r="E88" s="95">
        <v>1.76</v>
      </c>
      <c r="F88" s="95">
        <v>1.76</v>
      </c>
      <c r="G88" s="95">
        <v>1.77</v>
      </c>
      <c r="H88" s="12" t="s">
        <v>78</v>
      </c>
    </row>
    <row r="89" spans="2:8" ht="20.100000000000001" customHeight="1">
      <c r="B89" s="61" t="s">
        <v>341</v>
      </c>
      <c r="C89" s="61" t="s">
        <v>342</v>
      </c>
      <c r="D89" s="95">
        <v>1.44</v>
      </c>
      <c r="E89" s="95">
        <v>1.43</v>
      </c>
      <c r="F89" s="95">
        <v>1.43</v>
      </c>
      <c r="G89" s="95">
        <v>1.41</v>
      </c>
      <c r="H89" s="12" t="s">
        <v>343</v>
      </c>
    </row>
    <row r="90" spans="2:8" ht="20.100000000000001" customHeight="1">
      <c r="B90" s="61" t="s">
        <v>344</v>
      </c>
      <c r="C90" s="61" t="s">
        <v>145</v>
      </c>
      <c r="D90" s="95">
        <v>1.94</v>
      </c>
      <c r="E90" s="95">
        <v>1.94</v>
      </c>
      <c r="F90" s="95">
        <v>1.87</v>
      </c>
      <c r="G90" s="95">
        <v>1.88</v>
      </c>
      <c r="H90" s="12" t="s">
        <v>146</v>
      </c>
    </row>
    <row r="91" spans="2:8" ht="20.100000000000001" customHeight="1">
      <c r="B91" s="61" t="s">
        <v>103</v>
      </c>
      <c r="C91" s="61" t="s">
        <v>79</v>
      </c>
      <c r="D91" s="95">
        <v>2.1</v>
      </c>
      <c r="E91" s="95">
        <v>2.0699999999999998</v>
      </c>
      <c r="F91" s="95">
        <v>2.1</v>
      </c>
      <c r="G91" s="95" t="s">
        <v>380</v>
      </c>
      <c r="H91" s="12" t="s">
        <v>80</v>
      </c>
    </row>
    <row r="92" spans="2:8" ht="20.100000000000001" customHeight="1">
      <c r="B92" s="61" t="s">
        <v>62</v>
      </c>
      <c r="C92" s="61" t="s">
        <v>46</v>
      </c>
      <c r="D92" s="95">
        <v>2.4</v>
      </c>
      <c r="E92" s="95" t="s">
        <v>380</v>
      </c>
      <c r="F92" s="95">
        <v>2.4</v>
      </c>
      <c r="G92" s="95" t="s">
        <v>380</v>
      </c>
      <c r="H92" s="12" t="s">
        <v>44</v>
      </c>
    </row>
    <row r="93" spans="2:8" ht="20.100000000000001" customHeight="1">
      <c r="B93" s="61" t="s">
        <v>81</v>
      </c>
      <c r="C93" s="61" t="s">
        <v>82</v>
      </c>
      <c r="D93" s="95">
        <v>3.07</v>
      </c>
      <c r="E93" s="95">
        <v>3</v>
      </c>
      <c r="F93" s="95">
        <v>3</v>
      </c>
      <c r="G93" s="95">
        <v>3</v>
      </c>
      <c r="H93" s="12" t="s">
        <v>83</v>
      </c>
    </row>
    <row r="94" spans="2:8" ht="20.100000000000001" customHeight="1">
      <c r="B94" s="61" t="s">
        <v>127</v>
      </c>
      <c r="C94" s="61" t="s">
        <v>126</v>
      </c>
      <c r="D94" s="95" t="s">
        <v>380</v>
      </c>
      <c r="E94" s="95" t="s">
        <v>380</v>
      </c>
      <c r="F94" s="95">
        <v>5.5</v>
      </c>
      <c r="G94" s="95" t="s">
        <v>380</v>
      </c>
      <c r="H94" s="12" t="s">
        <v>129</v>
      </c>
    </row>
    <row r="95" spans="2:8" ht="20.100000000000001" customHeight="1">
      <c r="B95" s="61" t="s">
        <v>187</v>
      </c>
      <c r="C95" s="61" t="s">
        <v>185</v>
      </c>
      <c r="D95" s="95">
        <v>1.31</v>
      </c>
      <c r="E95" s="95">
        <v>1.3</v>
      </c>
      <c r="F95" s="95">
        <v>1.32</v>
      </c>
      <c r="G95" s="95">
        <v>1.4</v>
      </c>
      <c r="H95" s="12" t="s">
        <v>194</v>
      </c>
    </row>
    <row r="96" spans="2:8" ht="20.100000000000001" customHeight="1">
      <c r="B96" s="61" t="s">
        <v>345</v>
      </c>
      <c r="C96" s="61" t="s">
        <v>154</v>
      </c>
      <c r="D96" s="95">
        <v>1.85</v>
      </c>
      <c r="E96" s="95" t="s">
        <v>380</v>
      </c>
      <c r="F96" s="95" t="s">
        <v>380</v>
      </c>
      <c r="G96" s="95" t="s">
        <v>380</v>
      </c>
      <c r="H96" s="12" t="s">
        <v>158</v>
      </c>
    </row>
    <row r="97" spans="2:8" ht="20.100000000000001" customHeight="1">
      <c r="B97" s="61" t="s">
        <v>84</v>
      </c>
      <c r="C97" s="61" t="s">
        <v>85</v>
      </c>
      <c r="D97" s="95">
        <v>2.38</v>
      </c>
      <c r="E97" s="95">
        <v>2.34</v>
      </c>
      <c r="F97" s="95">
        <v>2.2999999999999998</v>
      </c>
      <c r="G97" s="95">
        <v>2.2999999999999998</v>
      </c>
      <c r="H97" s="12" t="s">
        <v>86</v>
      </c>
    </row>
    <row r="98" spans="2:8" ht="20.100000000000001" customHeight="1">
      <c r="B98" s="61" t="s">
        <v>87</v>
      </c>
      <c r="C98" s="61" t="s">
        <v>88</v>
      </c>
      <c r="D98" s="95">
        <v>1.86</v>
      </c>
      <c r="E98" s="95">
        <v>1.7</v>
      </c>
      <c r="F98" s="95">
        <v>1.95</v>
      </c>
      <c r="G98" s="95">
        <v>1.95</v>
      </c>
      <c r="H98" s="12" t="s">
        <v>89</v>
      </c>
    </row>
    <row r="99" spans="2:8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12" t="s">
        <v>348</v>
      </c>
    </row>
    <row r="100" spans="2:8" ht="20.100000000000001" customHeight="1">
      <c r="B100" s="61" t="s">
        <v>349</v>
      </c>
      <c r="C100" s="61" t="s">
        <v>191</v>
      </c>
      <c r="D100" s="95">
        <v>1</v>
      </c>
      <c r="E100" s="95">
        <v>1.05</v>
      </c>
      <c r="F100" s="95">
        <v>1.1000000000000001</v>
      </c>
      <c r="G100" s="95">
        <v>1.1499999999999999</v>
      </c>
      <c r="H100" s="12" t="s">
        <v>192</v>
      </c>
    </row>
    <row r="101" spans="2:8" ht="20.100000000000001" customHeight="1">
      <c r="B101" s="61" t="s">
        <v>350</v>
      </c>
      <c r="C101" s="61" t="s">
        <v>131</v>
      </c>
      <c r="D101" s="95">
        <v>1.3</v>
      </c>
      <c r="E101" s="95" t="s">
        <v>380</v>
      </c>
      <c r="F101" s="95" t="s">
        <v>380</v>
      </c>
      <c r="G101" s="95">
        <v>1.3</v>
      </c>
      <c r="H101" s="94" t="s">
        <v>132</v>
      </c>
    </row>
    <row r="102" spans="2:8" ht="20.100000000000001" customHeight="1">
      <c r="B102" s="60" t="s">
        <v>351</v>
      </c>
      <c r="C102" s="87"/>
      <c r="D102" s="88"/>
      <c r="E102" s="88"/>
      <c r="F102" s="88"/>
      <c r="G102" s="88"/>
      <c r="H102" s="89" t="s">
        <v>63</v>
      </c>
    </row>
    <row r="103" spans="2:8" ht="20.100000000000001" customHeight="1">
      <c r="B103" s="61" t="s">
        <v>101</v>
      </c>
      <c r="C103" s="61" t="s">
        <v>102</v>
      </c>
      <c r="D103" s="95">
        <v>26.46</v>
      </c>
      <c r="E103" s="95">
        <v>26.46</v>
      </c>
      <c r="F103" s="95">
        <v>25.14</v>
      </c>
      <c r="G103" s="95">
        <v>23.89</v>
      </c>
      <c r="H103" s="12" t="s">
        <v>104</v>
      </c>
    </row>
    <row r="104" spans="2:8" ht="20.100000000000001" customHeight="1">
      <c r="B104" s="61" t="s">
        <v>90</v>
      </c>
      <c r="C104" s="61" t="s">
        <v>91</v>
      </c>
      <c r="D104" s="95">
        <v>9.4</v>
      </c>
      <c r="E104" s="95">
        <v>9.6</v>
      </c>
      <c r="F104" s="95">
        <v>9.4499999999999993</v>
      </c>
      <c r="G104" s="95">
        <v>9.35</v>
      </c>
      <c r="H104" s="12" t="s">
        <v>92</v>
      </c>
    </row>
    <row r="105" spans="2:8" ht="20.100000000000001" customHeight="1">
      <c r="B105" s="61" t="s">
        <v>174</v>
      </c>
      <c r="C105" s="61" t="s">
        <v>175</v>
      </c>
      <c r="D105" s="95">
        <v>100.01</v>
      </c>
      <c r="E105" s="95" t="s">
        <v>380</v>
      </c>
      <c r="F105" s="95" t="s">
        <v>380</v>
      </c>
      <c r="G105" s="95" t="s">
        <v>380</v>
      </c>
      <c r="H105" s="12" t="s">
        <v>176</v>
      </c>
    </row>
    <row r="106" spans="2:8" ht="20.100000000000001" customHeight="1">
      <c r="B106" s="61" t="s">
        <v>109</v>
      </c>
      <c r="C106" s="61" t="s">
        <v>110</v>
      </c>
      <c r="D106" s="95">
        <v>11.8</v>
      </c>
      <c r="E106" s="95" t="s">
        <v>380</v>
      </c>
      <c r="F106" s="95">
        <v>11.8</v>
      </c>
      <c r="G106" s="95" t="s">
        <v>380</v>
      </c>
      <c r="H106" s="12" t="s">
        <v>111</v>
      </c>
    </row>
    <row r="107" spans="2:8" ht="20.100000000000001" customHeight="1">
      <c r="B107" s="61" t="s">
        <v>378</v>
      </c>
      <c r="C107" s="61" t="s">
        <v>105</v>
      </c>
      <c r="D107" s="95">
        <v>9.23</v>
      </c>
      <c r="E107" s="95">
        <v>9.25</v>
      </c>
      <c r="F107" s="95">
        <v>9.25</v>
      </c>
      <c r="G107" s="95" t="s">
        <v>380</v>
      </c>
      <c r="H107" s="12" t="s">
        <v>108</v>
      </c>
    </row>
    <row r="108" spans="2:8" ht="19.5" customHeight="1">
      <c r="B108" s="61" t="s">
        <v>352</v>
      </c>
      <c r="C108" s="61" t="s">
        <v>353</v>
      </c>
      <c r="D108" s="95">
        <v>15.25</v>
      </c>
      <c r="E108" s="95">
        <v>15.23</v>
      </c>
      <c r="F108" s="95" t="s">
        <v>380</v>
      </c>
      <c r="G108" s="95" t="s">
        <v>380</v>
      </c>
      <c r="H108" s="12" t="s">
        <v>354</v>
      </c>
    </row>
    <row r="109" spans="2:8" ht="20.100000000000001" customHeight="1">
      <c r="B109" s="61" t="s">
        <v>125</v>
      </c>
      <c r="C109" s="61" t="s">
        <v>124</v>
      </c>
      <c r="D109" s="95">
        <v>48</v>
      </c>
      <c r="E109" s="95" t="s">
        <v>380</v>
      </c>
      <c r="F109" s="95" t="s">
        <v>380</v>
      </c>
      <c r="G109" s="95" t="s">
        <v>380</v>
      </c>
      <c r="H109" s="12" t="s">
        <v>130</v>
      </c>
    </row>
    <row r="110" spans="2:8" ht="20.100000000000001" customHeight="1">
      <c r="B110" s="61" t="s">
        <v>355</v>
      </c>
      <c r="C110" s="61" t="s">
        <v>213</v>
      </c>
      <c r="D110" s="95" t="s">
        <v>380</v>
      </c>
      <c r="E110" s="95">
        <v>23.6</v>
      </c>
      <c r="F110" s="95" t="s">
        <v>380</v>
      </c>
      <c r="G110" s="95" t="s">
        <v>380</v>
      </c>
      <c r="H110" s="12" t="s">
        <v>216</v>
      </c>
    </row>
    <row r="111" spans="2:8" ht="20.100000000000001" customHeight="1">
      <c r="B111" s="61" t="s">
        <v>356</v>
      </c>
      <c r="C111" s="61" t="s">
        <v>172</v>
      </c>
      <c r="D111" s="95" t="s">
        <v>380</v>
      </c>
      <c r="E111" s="95">
        <v>33</v>
      </c>
      <c r="F111" s="95">
        <v>33</v>
      </c>
      <c r="G111" s="95">
        <v>33</v>
      </c>
      <c r="H111" s="92" t="s">
        <v>173</v>
      </c>
    </row>
    <row r="112" spans="2:8" ht="20.100000000000001" customHeight="1">
      <c r="B112" s="60" t="s">
        <v>357</v>
      </c>
      <c r="C112" s="87"/>
      <c r="D112" s="88"/>
      <c r="E112" s="88"/>
      <c r="F112" s="88"/>
      <c r="G112" s="88"/>
      <c r="H112" s="89" t="s">
        <v>29</v>
      </c>
    </row>
    <row r="113" spans="2:8" ht="20.100000000000001" customHeight="1">
      <c r="B113" s="61" t="s">
        <v>358</v>
      </c>
      <c r="C113" s="61" t="s">
        <v>218</v>
      </c>
      <c r="D113" s="95">
        <v>0.4</v>
      </c>
      <c r="E113" s="95" t="s">
        <v>380</v>
      </c>
      <c r="F113" s="95" t="s">
        <v>380</v>
      </c>
      <c r="G113" s="95">
        <v>0.4</v>
      </c>
      <c r="H113" s="12" t="s">
        <v>219</v>
      </c>
    </row>
    <row r="114" spans="2:8" ht="20.100000000000001" customHeight="1">
      <c r="B114" s="61" t="s">
        <v>221</v>
      </c>
      <c r="C114" s="61" t="s">
        <v>222</v>
      </c>
      <c r="D114" s="95">
        <v>3.06</v>
      </c>
      <c r="E114" s="95" t="s">
        <v>380</v>
      </c>
      <c r="F114" s="95" t="s">
        <v>380</v>
      </c>
      <c r="G114" s="95" t="s">
        <v>380</v>
      </c>
      <c r="H114" s="12" t="s">
        <v>224</v>
      </c>
    </row>
    <row r="115" spans="2:8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>
        <v>6.45</v>
      </c>
      <c r="G115" s="95" t="s">
        <v>380</v>
      </c>
      <c r="H115" s="12" t="s">
        <v>205</v>
      </c>
    </row>
    <row r="116" spans="2:8" ht="20.100000000000001" customHeight="1">
      <c r="B116" s="61" t="s">
        <v>360</v>
      </c>
      <c r="C116" s="61" t="s">
        <v>141</v>
      </c>
      <c r="D116" s="95">
        <v>5.0599999999999996</v>
      </c>
      <c r="E116" s="95">
        <v>5</v>
      </c>
      <c r="F116" s="95">
        <v>5</v>
      </c>
      <c r="G116" s="95">
        <v>4.91</v>
      </c>
      <c r="H116" s="12" t="s">
        <v>142</v>
      </c>
    </row>
    <row r="117" spans="2:8" ht="20.100000000000001" customHeight="1">
      <c r="B117" s="61" t="s">
        <v>361</v>
      </c>
      <c r="C117" s="61" t="s">
        <v>362</v>
      </c>
      <c r="D117" s="95">
        <v>4.5999999999999996</v>
      </c>
      <c r="E117" s="95" t="s">
        <v>380</v>
      </c>
      <c r="F117" s="95">
        <v>4.5999999999999996</v>
      </c>
      <c r="G117" s="95">
        <v>4.5999999999999996</v>
      </c>
      <c r="H117" s="12" t="s">
        <v>363</v>
      </c>
    </row>
    <row r="118" spans="2:8" ht="20.100000000000001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>
        <v>11.4</v>
      </c>
      <c r="H118" s="12" t="s">
        <v>193</v>
      </c>
    </row>
    <row r="119" spans="2:8" ht="20.100000000000001" customHeight="1">
      <c r="B119" s="61" t="s">
        <v>365</v>
      </c>
      <c r="C119" s="61" t="s">
        <v>366</v>
      </c>
      <c r="D119" s="95">
        <v>8.16</v>
      </c>
      <c r="E119" s="95">
        <v>9.3000000000000007</v>
      </c>
      <c r="F119" s="95">
        <v>9.5</v>
      </c>
      <c r="G119" s="95">
        <v>9.1999999999999993</v>
      </c>
      <c r="H119" s="12" t="s">
        <v>367</v>
      </c>
    </row>
    <row r="120" spans="2:8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12" t="s">
        <v>370</v>
      </c>
    </row>
  </sheetData>
  <mergeCells count="18">
    <mergeCell ref="B1:H1"/>
    <mergeCell ref="B2:H2"/>
    <mergeCell ref="B3:B4"/>
    <mergeCell ref="C3:C4"/>
    <mergeCell ref="D3:D4"/>
    <mergeCell ref="H3:H4"/>
    <mergeCell ref="F3:F4"/>
    <mergeCell ref="G3:G4"/>
    <mergeCell ref="E3:E4"/>
    <mergeCell ref="B65:H65"/>
    <mergeCell ref="B66:H66"/>
    <mergeCell ref="B67:B68"/>
    <mergeCell ref="C67:C68"/>
    <mergeCell ref="H67:H68"/>
    <mergeCell ref="D67:D68"/>
    <mergeCell ref="F67:F68"/>
    <mergeCell ref="G67:G68"/>
    <mergeCell ref="E67:E68"/>
  </mergeCells>
  <phoneticPr fontId="84" type="noConversion"/>
  <pageMargins left="0" right="1.25" top="0.74803149606299202" bottom="1.400551181" header="0.31496062992126" footer="0.31496062992126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4"/>
  <sheetViews>
    <sheetView rightToLeft="1" topLeftCell="A52" zoomScale="115" zoomScaleNormal="115" workbookViewId="0">
      <selection activeCell="A63" sqref="A63:N6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70" t="s">
        <v>432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</row>
    <row r="2" spans="1:14" ht="28.5" customHeight="1">
      <c r="A2" s="28" t="s">
        <v>5</v>
      </c>
      <c r="B2" s="176" t="s">
        <v>433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33" t="s">
        <v>3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5" spans="1:14" ht="18" customHeight="1">
      <c r="A5" s="37" t="s">
        <v>374</v>
      </c>
      <c r="B5" s="38" t="s">
        <v>169</v>
      </c>
      <c r="C5" s="39">
        <v>0.67</v>
      </c>
      <c r="D5" s="40">
        <v>0.69</v>
      </c>
      <c r="E5" s="40">
        <v>0.67</v>
      </c>
      <c r="F5" s="41">
        <v>0.67</v>
      </c>
      <c r="G5" s="41">
        <v>0.67</v>
      </c>
      <c r="H5" s="41">
        <v>0.67</v>
      </c>
      <c r="I5" s="42">
        <v>0</v>
      </c>
      <c r="J5" s="43">
        <v>32</v>
      </c>
      <c r="K5" s="43">
        <v>17346832</v>
      </c>
      <c r="L5" s="43">
        <v>11642206.550000001</v>
      </c>
      <c r="M5" s="44">
        <v>4</v>
      </c>
      <c r="N5" s="45" t="s">
        <v>170</v>
      </c>
    </row>
    <row r="6" spans="1:14" ht="18" customHeight="1">
      <c r="A6" s="37" t="s">
        <v>396</v>
      </c>
      <c r="B6" s="38" t="s">
        <v>36</v>
      </c>
      <c r="C6" s="39">
        <v>3.4</v>
      </c>
      <c r="D6" s="40">
        <v>3.42</v>
      </c>
      <c r="E6" s="40">
        <v>3.3</v>
      </c>
      <c r="F6" s="41">
        <v>3.36</v>
      </c>
      <c r="G6" s="41">
        <v>3.33</v>
      </c>
      <c r="H6" s="41">
        <v>3.4</v>
      </c>
      <c r="I6" s="42">
        <v>-2.0588235294117574</v>
      </c>
      <c r="J6" s="43">
        <v>248</v>
      </c>
      <c r="K6" s="43">
        <v>51647940</v>
      </c>
      <c r="L6" s="43">
        <v>173272174.63</v>
      </c>
      <c r="M6" s="44">
        <v>4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1.02</v>
      </c>
      <c r="D7" s="40">
        <v>1.02</v>
      </c>
      <c r="E7" s="40">
        <v>1</v>
      </c>
      <c r="F7" s="41">
        <v>1.01</v>
      </c>
      <c r="G7" s="41">
        <v>1.01</v>
      </c>
      <c r="H7" s="41">
        <v>1.02</v>
      </c>
      <c r="I7" s="42">
        <v>-0.98039215686274161</v>
      </c>
      <c r="J7" s="43">
        <v>44</v>
      </c>
      <c r="K7" s="43">
        <v>21619760</v>
      </c>
      <c r="L7" s="43">
        <v>21729761.509999998</v>
      </c>
      <c r="M7" s="44">
        <v>4</v>
      </c>
      <c r="N7" s="45" t="s">
        <v>100</v>
      </c>
    </row>
    <row r="8" spans="1:14" ht="18" customHeight="1">
      <c r="A8" s="37" t="s">
        <v>386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7</v>
      </c>
      <c r="K8" s="43">
        <v>9866295</v>
      </c>
      <c r="L8" s="43">
        <v>591977.69999999995</v>
      </c>
      <c r="M8" s="44">
        <v>4</v>
      </c>
      <c r="N8" s="45" t="s">
        <v>66</v>
      </c>
    </row>
    <row r="9" spans="1:14" ht="18" customHeight="1">
      <c r="A9" s="37" t="s">
        <v>406</v>
      </c>
      <c r="B9" s="38" t="s">
        <v>25</v>
      </c>
      <c r="C9" s="39">
        <v>0.23</v>
      </c>
      <c r="D9" s="40">
        <v>0.24</v>
      </c>
      <c r="E9" s="40">
        <v>0.23</v>
      </c>
      <c r="F9" s="41">
        <v>0.23</v>
      </c>
      <c r="G9" s="41">
        <v>0.24</v>
      </c>
      <c r="H9" s="41">
        <v>0.23</v>
      </c>
      <c r="I9" s="42">
        <v>4.3478260869565188</v>
      </c>
      <c r="J9" s="43">
        <v>44</v>
      </c>
      <c r="K9" s="43">
        <v>53222924</v>
      </c>
      <c r="L9" s="43">
        <v>12295867.699999999</v>
      </c>
      <c r="M9" s="44">
        <v>4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4.79</v>
      </c>
      <c r="D10" s="40">
        <v>4.84</v>
      </c>
      <c r="E10" s="40">
        <v>4.7699999999999996</v>
      </c>
      <c r="F10" s="41">
        <v>4.79</v>
      </c>
      <c r="G10" s="41">
        <v>4.8099999999999996</v>
      </c>
      <c r="H10" s="41">
        <v>4.79</v>
      </c>
      <c r="I10" s="42">
        <v>0.41753653444676075</v>
      </c>
      <c r="J10" s="43">
        <v>128</v>
      </c>
      <c r="K10" s="43">
        <v>18517098</v>
      </c>
      <c r="L10" s="43">
        <v>88704810.650000006</v>
      </c>
      <c r="M10" s="44">
        <v>4</v>
      </c>
      <c r="N10" s="45" t="s">
        <v>52</v>
      </c>
    </row>
    <row r="11" spans="1:14" ht="18" customHeight="1">
      <c r="A11" s="37" t="s">
        <v>398</v>
      </c>
      <c r="B11" s="38" t="s">
        <v>74</v>
      </c>
      <c r="C11" s="39">
        <v>0.23</v>
      </c>
      <c r="D11" s="40">
        <v>0.24</v>
      </c>
      <c r="E11" s="40">
        <v>0.23</v>
      </c>
      <c r="F11" s="41">
        <v>0.23</v>
      </c>
      <c r="G11" s="41">
        <v>0.23</v>
      </c>
      <c r="H11" s="41">
        <v>0.23</v>
      </c>
      <c r="I11" s="42">
        <v>0</v>
      </c>
      <c r="J11" s="43">
        <v>8</v>
      </c>
      <c r="K11" s="43">
        <v>21426550</v>
      </c>
      <c r="L11" s="43">
        <v>4951248.3100000005</v>
      </c>
      <c r="M11" s="44">
        <v>3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0.28999999999999998</v>
      </c>
      <c r="D12" s="40">
        <v>0.28999999999999998</v>
      </c>
      <c r="E12" s="40">
        <v>0.28000000000000003</v>
      </c>
      <c r="F12" s="41">
        <v>0.28000000000000003</v>
      </c>
      <c r="G12" s="41">
        <v>0.28000000000000003</v>
      </c>
      <c r="H12" s="41">
        <v>0.28999999999999998</v>
      </c>
      <c r="I12" s="42">
        <v>-3.4482758620689502</v>
      </c>
      <c r="J12" s="43">
        <v>47</v>
      </c>
      <c r="K12" s="43">
        <v>455000477</v>
      </c>
      <c r="L12" s="43">
        <v>127729638.33</v>
      </c>
      <c r="M12" s="44">
        <v>4</v>
      </c>
      <c r="N12" s="45" t="s">
        <v>43</v>
      </c>
    </row>
    <row r="13" spans="1:14" ht="18" customHeight="1">
      <c r="A13" s="37" t="s">
        <v>410</v>
      </c>
      <c r="B13" s="38" t="s">
        <v>220</v>
      </c>
      <c r="C13" s="39">
        <v>0.19</v>
      </c>
      <c r="D13" s="40">
        <v>0.19</v>
      </c>
      <c r="E13" s="40">
        <v>0.19</v>
      </c>
      <c r="F13" s="41">
        <v>0.19</v>
      </c>
      <c r="G13" s="41">
        <v>0.19</v>
      </c>
      <c r="H13" s="41">
        <v>0.19</v>
      </c>
      <c r="I13" s="42">
        <v>0</v>
      </c>
      <c r="J13" s="43">
        <v>1</v>
      </c>
      <c r="K13" s="43">
        <v>1439</v>
      </c>
      <c r="L13" s="43">
        <v>273.41000000000003</v>
      </c>
      <c r="M13" s="44">
        <v>1</v>
      </c>
      <c r="N13" s="45" t="s">
        <v>223</v>
      </c>
    </row>
    <row r="14" spans="1:14" ht="18" customHeight="1">
      <c r="A14" s="37" t="s">
        <v>407</v>
      </c>
      <c r="B14" s="38" t="s">
        <v>159</v>
      </c>
      <c r="C14" s="39">
        <v>1.2</v>
      </c>
      <c r="D14" s="40">
        <v>1.2</v>
      </c>
      <c r="E14" s="40">
        <v>1.2</v>
      </c>
      <c r="F14" s="41">
        <v>1.2</v>
      </c>
      <c r="G14" s="41">
        <v>1.2</v>
      </c>
      <c r="H14" s="41">
        <v>1.2</v>
      </c>
      <c r="I14" s="42">
        <v>0</v>
      </c>
      <c r="J14" s="43">
        <v>1</v>
      </c>
      <c r="K14" s="43">
        <v>64848</v>
      </c>
      <c r="L14" s="43">
        <v>77817.600000000006</v>
      </c>
      <c r="M14" s="44">
        <v>1</v>
      </c>
      <c r="N14" s="45" t="s">
        <v>160</v>
      </c>
    </row>
    <row r="15" spans="1:14" ht="18" customHeight="1">
      <c r="A15" s="37" t="s">
        <v>387</v>
      </c>
      <c r="B15" s="38" t="s">
        <v>123</v>
      </c>
      <c r="C15" s="39">
        <v>0.3</v>
      </c>
      <c r="D15" s="40">
        <v>0.3</v>
      </c>
      <c r="E15" s="40">
        <v>0.28999999999999998</v>
      </c>
      <c r="F15" s="41">
        <v>0.3</v>
      </c>
      <c r="G15" s="41">
        <v>0.3</v>
      </c>
      <c r="H15" s="41">
        <v>0.3</v>
      </c>
      <c r="I15" s="42">
        <v>0</v>
      </c>
      <c r="J15" s="43">
        <v>63</v>
      </c>
      <c r="K15" s="43">
        <v>122389267</v>
      </c>
      <c r="L15" s="43">
        <v>36279338.899999999</v>
      </c>
      <c r="M15" s="44">
        <v>3</v>
      </c>
      <c r="N15" s="45" t="s">
        <v>128</v>
      </c>
    </row>
    <row r="16" spans="1:14" ht="18" customHeight="1">
      <c r="A16" s="37" t="s">
        <v>38</v>
      </c>
      <c r="B16" s="38" t="s">
        <v>37</v>
      </c>
      <c r="C16" s="39">
        <v>1.98</v>
      </c>
      <c r="D16" s="40">
        <v>1.99</v>
      </c>
      <c r="E16" s="40">
        <v>1.93</v>
      </c>
      <c r="F16" s="41">
        <v>1.95</v>
      </c>
      <c r="G16" s="41">
        <v>1.94</v>
      </c>
      <c r="H16" s="41">
        <v>1.98</v>
      </c>
      <c r="I16" s="42">
        <v>-2.0202020202020221</v>
      </c>
      <c r="J16" s="43">
        <v>213</v>
      </c>
      <c r="K16" s="43">
        <v>148003741</v>
      </c>
      <c r="L16" s="43">
        <v>289183175.45000005</v>
      </c>
      <c r="M16" s="44">
        <v>4</v>
      </c>
      <c r="N16" s="45" t="s">
        <v>55</v>
      </c>
    </row>
    <row r="17" spans="1:14" ht="18" customHeight="1">
      <c r="A17" s="37" t="s">
        <v>397</v>
      </c>
      <c r="B17" s="38" t="s">
        <v>147</v>
      </c>
      <c r="C17" s="39">
        <v>0.05</v>
      </c>
      <c r="D17" s="40">
        <v>0.05</v>
      </c>
      <c r="E17" s="40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5</v>
      </c>
      <c r="K17" s="43">
        <v>412614</v>
      </c>
      <c r="L17" s="43">
        <v>20630.7</v>
      </c>
      <c r="M17" s="44">
        <v>2</v>
      </c>
      <c r="N17" s="45" t="s">
        <v>241</v>
      </c>
    </row>
    <row r="18" spans="1:14" ht="18" customHeight="1">
      <c r="A18" s="37" t="s">
        <v>438</v>
      </c>
      <c r="B18" s="38" t="s">
        <v>182</v>
      </c>
      <c r="C18" s="39">
        <v>0.37</v>
      </c>
      <c r="D18" s="40">
        <v>0.37</v>
      </c>
      <c r="E18" s="40">
        <v>0.37</v>
      </c>
      <c r="F18" s="41">
        <v>0.37</v>
      </c>
      <c r="G18" s="41">
        <v>0.37</v>
      </c>
      <c r="H18" s="41">
        <v>0.41</v>
      </c>
      <c r="I18" s="42">
        <v>-9.7560975609756078</v>
      </c>
      <c r="J18" s="43">
        <v>1</v>
      </c>
      <c r="K18" s="43">
        <v>500000</v>
      </c>
      <c r="L18" s="43">
        <v>185000</v>
      </c>
      <c r="M18" s="44">
        <v>1</v>
      </c>
      <c r="N18" s="45" t="s">
        <v>196</v>
      </c>
    </row>
    <row r="19" spans="1:14" ht="18" customHeight="1">
      <c r="A19" s="37" t="s">
        <v>199</v>
      </c>
      <c r="B19" s="38" t="s">
        <v>198</v>
      </c>
      <c r="C19" s="39">
        <v>0.75</v>
      </c>
      <c r="D19" s="40">
        <v>0.75</v>
      </c>
      <c r="E19" s="40">
        <v>0.75</v>
      </c>
      <c r="F19" s="41">
        <v>0.75</v>
      </c>
      <c r="G19" s="41">
        <v>0.75</v>
      </c>
      <c r="H19" s="41">
        <v>0.75</v>
      </c>
      <c r="I19" s="42">
        <v>0</v>
      </c>
      <c r="J19" s="43">
        <v>10</v>
      </c>
      <c r="K19" s="43">
        <v>351116</v>
      </c>
      <c r="L19" s="43">
        <v>263337</v>
      </c>
      <c r="M19" s="44">
        <v>3</v>
      </c>
      <c r="N19" s="45" t="s">
        <v>283</v>
      </c>
    </row>
    <row r="20" spans="1:14" ht="18" customHeight="1">
      <c r="A20" s="46" t="s">
        <v>13</v>
      </c>
      <c r="B20" s="46"/>
      <c r="C20" s="132"/>
      <c r="D20" s="132"/>
      <c r="E20" s="132"/>
      <c r="F20" s="132"/>
      <c r="G20" s="132"/>
      <c r="H20" s="132"/>
      <c r="I20" s="132"/>
      <c r="J20" s="47">
        <f>SUM(J5:J19)</f>
        <v>852</v>
      </c>
      <c r="K20" s="48">
        <f>SUM(K5:K19)</f>
        <v>920370901</v>
      </c>
      <c r="L20" s="48">
        <f>SUM(L5:L19)</f>
        <v>766927258.44000006</v>
      </c>
      <c r="M20" s="48">
        <v>4</v>
      </c>
      <c r="N20" s="46" t="s">
        <v>14</v>
      </c>
    </row>
    <row r="21" spans="1:14" ht="18" customHeight="1">
      <c r="A21" s="50" t="s">
        <v>27</v>
      </c>
      <c r="B21" s="50"/>
      <c r="C21" s="133" t="s">
        <v>95</v>
      </c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</row>
    <row r="22" spans="1:14" ht="18" customHeight="1">
      <c r="A22" s="37" t="s">
        <v>384</v>
      </c>
      <c r="B22" s="38" t="s">
        <v>32</v>
      </c>
      <c r="C22" s="105">
        <v>13.84</v>
      </c>
      <c r="D22" s="105">
        <v>13.9</v>
      </c>
      <c r="E22" s="105">
        <v>13.71</v>
      </c>
      <c r="F22" s="41">
        <v>13.79</v>
      </c>
      <c r="G22" s="41">
        <v>13.78</v>
      </c>
      <c r="H22" s="41">
        <v>13.85</v>
      </c>
      <c r="I22" s="42">
        <v>-0.50541516245488083</v>
      </c>
      <c r="J22" s="43">
        <v>212</v>
      </c>
      <c r="K22" s="43">
        <v>10475872</v>
      </c>
      <c r="L22" s="43">
        <v>144443315.40000001</v>
      </c>
      <c r="M22" s="44">
        <v>4</v>
      </c>
      <c r="N22" s="45" t="s">
        <v>33</v>
      </c>
    </row>
    <row r="23" spans="1:14" ht="18" customHeight="1">
      <c r="A23" s="37" t="s">
        <v>112</v>
      </c>
      <c r="B23" s="38" t="s">
        <v>113</v>
      </c>
      <c r="C23" s="105">
        <v>2.95</v>
      </c>
      <c r="D23" s="105">
        <v>3.4</v>
      </c>
      <c r="E23" s="105">
        <v>2.95</v>
      </c>
      <c r="F23" s="41">
        <v>3.12</v>
      </c>
      <c r="G23" s="41">
        <v>3.19</v>
      </c>
      <c r="H23" s="41">
        <v>2.95</v>
      </c>
      <c r="I23" s="42">
        <v>8.1355932203389649</v>
      </c>
      <c r="J23" s="43">
        <v>43</v>
      </c>
      <c r="K23" s="43">
        <v>1655476</v>
      </c>
      <c r="L23" s="43">
        <v>5165046.21</v>
      </c>
      <c r="M23" s="44">
        <v>4</v>
      </c>
      <c r="N23" s="45" t="s">
        <v>300</v>
      </c>
    </row>
    <row r="24" spans="1:14" ht="18" customHeight="1">
      <c r="A24" s="46" t="s">
        <v>93</v>
      </c>
      <c r="B24" s="46"/>
      <c r="C24" s="67"/>
      <c r="D24" s="68"/>
      <c r="E24" s="68"/>
      <c r="F24" s="69"/>
      <c r="G24" s="69"/>
      <c r="H24" s="69"/>
      <c r="I24" s="70"/>
      <c r="J24" s="47">
        <f>SUM(J22:J23)</f>
        <v>255</v>
      </c>
      <c r="K24" s="48">
        <f>SUM(K22:K23)</f>
        <v>12131348</v>
      </c>
      <c r="L24" s="48">
        <f>SUM(L22:L23)</f>
        <v>149608361.61000001</v>
      </c>
      <c r="M24" s="48">
        <v>4</v>
      </c>
      <c r="N24" s="46" t="s">
        <v>14</v>
      </c>
    </row>
    <row r="25" spans="1:14" ht="18" customHeight="1">
      <c r="A25" s="50" t="s">
        <v>114</v>
      </c>
      <c r="B25" s="50"/>
      <c r="C25" s="133" t="s">
        <v>116</v>
      </c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</row>
    <row r="26" spans="1:14" s="11" customFormat="1" ht="18" customHeight="1">
      <c r="A26" s="37" t="s">
        <v>381</v>
      </c>
      <c r="B26" s="54" t="s">
        <v>162</v>
      </c>
      <c r="C26" s="51">
        <v>0.9</v>
      </c>
      <c r="D26" s="51">
        <v>0.99</v>
      </c>
      <c r="E26" s="51">
        <v>0.9</v>
      </c>
      <c r="F26" s="41">
        <v>0.97</v>
      </c>
      <c r="G26" s="41">
        <v>0.99</v>
      </c>
      <c r="H26" s="41">
        <v>0.9</v>
      </c>
      <c r="I26" s="42">
        <v>9.9999999999999858</v>
      </c>
      <c r="J26" s="43">
        <v>5</v>
      </c>
      <c r="K26" s="43">
        <v>38103</v>
      </c>
      <c r="L26" s="43">
        <v>36929.86</v>
      </c>
      <c r="M26" s="44">
        <v>3</v>
      </c>
      <c r="N26" s="45" t="s">
        <v>163</v>
      </c>
    </row>
    <row r="27" spans="1:14" s="11" customFormat="1" ht="18" customHeight="1">
      <c r="A27" s="37" t="s">
        <v>302</v>
      </c>
      <c r="B27" s="54" t="s">
        <v>148</v>
      </c>
      <c r="C27" s="51">
        <v>0.81</v>
      </c>
      <c r="D27" s="51">
        <v>0.81</v>
      </c>
      <c r="E27" s="51">
        <v>0.81</v>
      </c>
      <c r="F27" s="41">
        <v>0.81</v>
      </c>
      <c r="G27" s="41">
        <v>0.81</v>
      </c>
      <c r="H27" s="41">
        <v>0.81</v>
      </c>
      <c r="I27" s="42">
        <v>0</v>
      </c>
      <c r="J27" s="43">
        <v>1</v>
      </c>
      <c r="K27" s="43">
        <v>36816</v>
      </c>
      <c r="L27" s="43">
        <v>29820.959999999999</v>
      </c>
      <c r="M27" s="44">
        <v>1</v>
      </c>
      <c r="N27" s="45" t="s">
        <v>149</v>
      </c>
    </row>
    <row r="28" spans="1:14" s="11" customFormat="1" ht="18" customHeight="1">
      <c r="A28" s="37" t="s">
        <v>405</v>
      </c>
      <c r="B28" s="54" t="s">
        <v>206</v>
      </c>
      <c r="C28" s="51">
        <v>0.5</v>
      </c>
      <c r="D28" s="51">
        <v>0.5</v>
      </c>
      <c r="E28" s="51">
        <v>0.5</v>
      </c>
      <c r="F28" s="41">
        <v>0.5</v>
      </c>
      <c r="G28" s="41">
        <v>0.5</v>
      </c>
      <c r="H28" s="41">
        <v>0.5</v>
      </c>
      <c r="I28" s="42">
        <v>0</v>
      </c>
      <c r="J28" s="43">
        <v>6</v>
      </c>
      <c r="K28" s="43">
        <v>8320</v>
      </c>
      <c r="L28" s="43">
        <v>4160</v>
      </c>
      <c r="M28" s="44">
        <v>3</v>
      </c>
      <c r="N28" s="45" t="s">
        <v>210</v>
      </c>
    </row>
    <row r="29" spans="1:14" ht="18" customHeight="1">
      <c r="A29" s="46" t="s">
        <v>115</v>
      </c>
      <c r="B29" s="46"/>
      <c r="C29" s="67"/>
      <c r="D29" s="68"/>
      <c r="E29" s="68"/>
      <c r="F29" s="69"/>
      <c r="G29" s="69"/>
      <c r="H29" s="69"/>
      <c r="I29" s="70"/>
      <c r="J29" s="47">
        <f>SUM(J26:J28)</f>
        <v>12</v>
      </c>
      <c r="K29" s="48">
        <f>SUM(K26:K28)</f>
        <v>83239</v>
      </c>
      <c r="L29" s="48">
        <f>SUM(L26:L28)</f>
        <v>70910.820000000007</v>
      </c>
      <c r="M29" s="48">
        <v>3</v>
      </c>
      <c r="N29" s="46" t="s">
        <v>14</v>
      </c>
    </row>
    <row r="30" spans="1:14" ht="18" customHeight="1">
      <c r="A30" s="50" t="s">
        <v>28</v>
      </c>
      <c r="B30" s="50"/>
      <c r="C30" s="133" t="s">
        <v>31</v>
      </c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</row>
    <row r="31" spans="1:14" s="11" customFormat="1" ht="18" customHeight="1">
      <c r="A31" s="37" t="s">
        <v>393</v>
      </c>
      <c r="B31" s="38" t="s">
        <v>143</v>
      </c>
      <c r="C31" s="39">
        <v>4.3</v>
      </c>
      <c r="D31" s="40">
        <v>4.5999999999999996</v>
      </c>
      <c r="E31" s="40">
        <v>4</v>
      </c>
      <c r="F31" s="41">
        <v>4.1900000000000004</v>
      </c>
      <c r="G31" s="41">
        <v>4.3</v>
      </c>
      <c r="H31" s="41">
        <v>4.5999999999999996</v>
      </c>
      <c r="I31" s="42">
        <v>-6.5217391304347778</v>
      </c>
      <c r="J31" s="43">
        <v>26</v>
      </c>
      <c r="K31" s="43">
        <v>1761377</v>
      </c>
      <c r="L31" s="43">
        <v>7372949.75</v>
      </c>
      <c r="M31" s="44">
        <v>3</v>
      </c>
      <c r="N31" s="45" t="s">
        <v>144</v>
      </c>
    </row>
    <row r="32" spans="1:14" s="11" customFormat="1" ht="18" customHeight="1">
      <c r="A32" s="37" t="s">
        <v>399</v>
      </c>
      <c r="B32" s="38" t="s">
        <v>211</v>
      </c>
      <c r="C32" s="39">
        <v>7.49</v>
      </c>
      <c r="D32" s="40">
        <v>7.52</v>
      </c>
      <c r="E32" s="40">
        <v>7.4</v>
      </c>
      <c r="F32" s="41">
        <v>7.43</v>
      </c>
      <c r="G32" s="41">
        <v>7.4</v>
      </c>
      <c r="H32" s="41">
        <v>7.49</v>
      </c>
      <c r="I32" s="42">
        <v>-1.2016021361815787</v>
      </c>
      <c r="J32" s="43">
        <v>5</v>
      </c>
      <c r="K32" s="43">
        <v>205403</v>
      </c>
      <c r="L32" s="43">
        <v>1526018.47</v>
      </c>
      <c r="M32" s="44">
        <v>3</v>
      </c>
      <c r="N32" s="45" t="s">
        <v>217</v>
      </c>
    </row>
    <row r="33" spans="1:14" s="11" customFormat="1" ht="18" customHeight="1">
      <c r="A33" s="37" t="s">
        <v>67</v>
      </c>
      <c r="B33" s="38" t="s">
        <v>68</v>
      </c>
      <c r="C33" s="39">
        <v>3.45</v>
      </c>
      <c r="D33" s="40">
        <v>3.5</v>
      </c>
      <c r="E33" s="40">
        <v>3.35</v>
      </c>
      <c r="F33" s="41">
        <v>3.41</v>
      </c>
      <c r="G33" s="41">
        <v>3.36</v>
      </c>
      <c r="H33" s="41">
        <v>3.45</v>
      </c>
      <c r="I33" s="42">
        <v>-2.6086956521739202</v>
      </c>
      <c r="J33" s="43">
        <v>90</v>
      </c>
      <c r="K33" s="43">
        <v>8868377</v>
      </c>
      <c r="L33" s="43">
        <v>30225045.550000001</v>
      </c>
      <c r="M33" s="44">
        <v>4</v>
      </c>
      <c r="N33" s="45" t="s">
        <v>69</v>
      </c>
    </row>
    <row r="34" spans="1:14" s="11" customFormat="1" ht="18" customHeight="1">
      <c r="A34" s="37" t="s">
        <v>70</v>
      </c>
      <c r="B34" s="38" t="s">
        <v>71</v>
      </c>
      <c r="C34" s="39">
        <v>25.75</v>
      </c>
      <c r="D34" s="40">
        <v>25.75</v>
      </c>
      <c r="E34" s="40">
        <v>23</v>
      </c>
      <c r="F34" s="41">
        <v>25.33</v>
      </c>
      <c r="G34" s="41">
        <v>23</v>
      </c>
      <c r="H34" s="41">
        <v>25.75</v>
      </c>
      <c r="I34" s="42">
        <v>-10.679611650485432</v>
      </c>
      <c r="J34" s="43">
        <v>53</v>
      </c>
      <c r="K34" s="43">
        <v>720418</v>
      </c>
      <c r="L34" s="43">
        <v>18244434.850000001</v>
      </c>
      <c r="M34" s="44">
        <v>4</v>
      </c>
      <c r="N34" s="45" t="s">
        <v>72</v>
      </c>
    </row>
    <row r="35" spans="1:14" s="11" customFormat="1" ht="18" customHeight="1">
      <c r="A35" s="37" t="s">
        <v>402</v>
      </c>
      <c r="B35" s="38" t="s">
        <v>118</v>
      </c>
      <c r="C35" s="39">
        <v>0.7</v>
      </c>
      <c r="D35" s="40">
        <v>0.7</v>
      </c>
      <c r="E35" s="40">
        <v>0.7</v>
      </c>
      <c r="F35" s="41">
        <v>0.7</v>
      </c>
      <c r="G35" s="41">
        <v>0.7</v>
      </c>
      <c r="H35" s="41">
        <v>0.7</v>
      </c>
      <c r="I35" s="42">
        <v>0</v>
      </c>
      <c r="J35" s="43">
        <v>1</v>
      </c>
      <c r="K35" s="43">
        <v>8520</v>
      </c>
      <c r="L35" s="43">
        <v>5964</v>
      </c>
      <c r="M35" s="44">
        <v>1</v>
      </c>
      <c r="N35" s="45" t="s">
        <v>333</v>
      </c>
    </row>
    <row r="36" spans="1:14" ht="18" customHeight="1">
      <c r="A36" s="46" t="s">
        <v>94</v>
      </c>
      <c r="B36" s="46"/>
      <c r="C36" s="67"/>
      <c r="D36" s="68"/>
      <c r="E36" s="68"/>
      <c r="F36" s="69"/>
      <c r="G36" s="69"/>
      <c r="H36" s="69"/>
      <c r="I36" s="70"/>
      <c r="J36" s="47">
        <f>SUM(J31:J35)</f>
        <v>175</v>
      </c>
      <c r="K36" s="48">
        <f>SUM(K31:K35)</f>
        <v>11564095</v>
      </c>
      <c r="L36" s="48">
        <f>SUM(L31:L35)</f>
        <v>57374412.620000005</v>
      </c>
      <c r="M36" s="48">
        <v>4</v>
      </c>
      <c r="N36" s="46" t="s">
        <v>14</v>
      </c>
    </row>
    <row r="37" spans="1:14" ht="33.75" customHeight="1">
      <c r="A37" s="21" t="s">
        <v>4</v>
      </c>
      <c r="B37" s="170" t="s">
        <v>432</v>
      </c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</row>
    <row r="38" spans="1:14" ht="25.5" customHeight="1">
      <c r="A38" s="28" t="s">
        <v>5</v>
      </c>
      <c r="B38" s="176" t="s">
        <v>433</v>
      </c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</row>
    <row r="39" spans="1:14" ht="66" customHeight="1">
      <c r="A39" s="31" t="s">
        <v>0</v>
      </c>
      <c r="B39" s="32" t="s">
        <v>6</v>
      </c>
      <c r="C39" s="32" t="s">
        <v>7</v>
      </c>
      <c r="D39" s="32" t="s">
        <v>8</v>
      </c>
      <c r="E39" s="32" t="s">
        <v>9</v>
      </c>
      <c r="F39" s="32" t="s">
        <v>22</v>
      </c>
      <c r="G39" s="32" t="s">
        <v>2</v>
      </c>
      <c r="H39" s="32" t="s">
        <v>23</v>
      </c>
      <c r="I39" s="33" t="s">
        <v>10</v>
      </c>
      <c r="J39" s="34" t="s">
        <v>97</v>
      </c>
      <c r="K39" s="32" t="s">
        <v>64</v>
      </c>
      <c r="L39" s="32" t="s">
        <v>65</v>
      </c>
      <c r="M39" s="32" t="s">
        <v>11</v>
      </c>
      <c r="N39" s="35" t="s">
        <v>1</v>
      </c>
    </row>
    <row r="40" spans="1:14" ht="18" customHeight="1">
      <c r="A40" s="173" t="s">
        <v>76</v>
      </c>
      <c r="B40" s="173"/>
      <c r="C40" s="62"/>
      <c r="D40" s="63"/>
      <c r="E40" s="63"/>
      <c r="F40" s="64"/>
      <c r="G40" s="64"/>
      <c r="H40" s="64"/>
      <c r="I40" s="65"/>
      <c r="J40" s="66"/>
      <c r="K40" s="66"/>
      <c r="L40" s="66"/>
      <c r="M40" s="174" t="s">
        <v>30</v>
      </c>
      <c r="N40" s="175"/>
    </row>
    <row r="41" spans="1:14" ht="18" customHeight="1">
      <c r="A41" s="37" t="s">
        <v>56</v>
      </c>
      <c r="B41" s="38" t="s">
        <v>57</v>
      </c>
      <c r="C41" s="39">
        <v>2.25</v>
      </c>
      <c r="D41" s="39">
        <v>2.25</v>
      </c>
      <c r="E41" s="40">
        <v>2.2000000000000002</v>
      </c>
      <c r="F41" s="41">
        <v>2.2200000000000002</v>
      </c>
      <c r="G41" s="41">
        <v>2.2000000000000002</v>
      </c>
      <c r="H41" s="41">
        <v>2.21</v>
      </c>
      <c r="I41" s="42">
        <v>-0.45248868778279272</v>
      </c>
      <c r="J41" s="43">
        <v>17</v>
      </c>
      <c r="K41" s="43">
        <v>1474799</v>
      </c>
      <c r="L41" s="43">
        <v>3272918.42</v>
      </c>
      <c r="M41" s="44">
        <v>1</v>
      </c>
      <c r="N41" s="45" t="s">
        <v>58</v>
      </c>
    </row>
    <row r="42" spans="1:14" ht="18" customHeight="1">
      <c r="A42" s="37" t="s">
        <v>156</v>
      </c>
      <c r="B42" s="38" t="s">
        <v>155</v>
      </c>
      <c r="C42" s="39">
        <v>5.75</v>
      </c>
      <c r="D42" s="39">
        <v>5.8</v>
      </c>
      <c r="E42" s="40">
        <v>5.75</v>
      </c>
      <c r="F42" s="41">
        <v>5.79</v>
      </c>
      <c r="G42" s="41">
        <v>5.8</v>
      </c>
      <c r="H42" s="41">
        <v>5.75</v>
      </c>
      <c r="I42" s="42">
        <v>0.86956521739129933</v>
      </c>
      <c r="J42" s="43">
        <v>7</v>
      </c>
      <c r="K42" s="43">
        <v>72654</v>
      </c>
      <c r="L42" s="43">
        <v>420940.10000000003</v>
      </c>
      <c r="M42" s="44">
        <v>3</v>
      </c>
      <c r="N42" s="45" t="s">
        <v>157</v>
      </c>
    </row>
    <row r="43" spans="1:14" ht="18" customHeight="1">
      <c r="A43" s="37" t="s">
        <v>186</v>
      </c>
      <c r="B43" s="38" t="s">
        <v>184</v>
      </c>
      <c r="C43" s="39">
        <v>17</v>
      </c>
      <c r="D43" s="39">
        <v>17</v>
      </c>
      <c r="E43" s="40">
        <v>17</v>
      </c>
      <c r="F43" s="41">
        <v>17</v>
      </c>
      <c r="G43" s="41">
        <v>17</v>
      </c>
      <c r="H43" s="41">
        <v>17</v>
      </c>
      <c r="I43" s="42">
        <v>0</v>
      </c>
      <c r="J43" s="43">
        <v>2</v>
      </c>
      <c r="K43" s="43">
        <v>1725</v>
      </c>
      <c r="L43" s="43">
        <v>29325</v>
      </c>
      <c r="M43" s="44">
        <v>1</v>
      </c>
      <c r="N43" s="45" t="s">
        <v>195</v>
      </c>
    </row>
    <row r="44" spans="1:14" ht="18" customHeight="1">
      <c r="A44" s="37" t="s">
        <v>59</v>
      </c>
      <c r="B44" s="38" t="s">
        <v>34</v>
      </c>
      <c r="C44" s="39">
        <v>5.84</v>
      </c>
      <c r="D44" s="40">
        <v>5.9</v>
      </c>
      <c r="E44" s="40">
        <v>5.76</v>
      </c>
      <c r="F44" s="41">
        <v>5.82</v>
      </c>
      <c r="G44" s="41">
        <v>5.76</v>
      </c>
      <c r="H44" s="41">
        <v>5.85</v>
      </c>
      <c r="I44" s="42">
        <v>-1.538461538461533</v>
      </c>
      <c r="J44" s="43">
        <v>395</v>
      </c>
      <c r="K44" s="43">
        <v>49574818</v>
      </c>
      <c r="L44" s="43">
        <v>288495227.90999997</v>
      </c>
      <c r="M44" s="44">
        <v>4</v>
      </c>
      <c r="N44" s="45" t="s">
        <v>35</v>
      </c>
    </row>
    <row r="45" spans="1:14" ht="18" customHeight="1">
      <c r="A45" s="37" t="s">
        <v>60</v>
      </c>
      <c r="B45" s="38" t="s">
        <v>41</v>
      </c>
      <c r="C45" s="39">
        <v>2.85</v>
      </c>
      <c r="D45" s="40">
        <v>2.85</v>
      </c>
      <c r="E45" s="40">
        <v>2.7</v>
      </c>
      <c r="F45" s="41">
        <v>2.75</v>
      </c>
      <c r="G45" s="41">
        <v>2.85</v>
      </c>
      <c r="H45" s="41">
        <v>2.85</v>
      </c>
      <c r="I45" s="42">
        <v>0</v>
      </c>
      <c r="J45" s="43">
        <v>11</v>
      </c>
      <c r="K45" s="43">
        <v>1811308</v>
      </c>
      <c r="L45" s="43">
        <v>4974944.7</v>
      </c>
      <c r="M45" s="44">
        <v>3</v>
      </c>
      <c r="N45" s="45" t="s">
        <v>61</v>
      </c>
    </row>
    <row r="46" spans="1:14" ht="18" customHeight="1">
      <c r="A46" s="37" t="s">
        <v>392</v>
      </c>
      <c r="B46" s="38" t="s">
        <v>46</v>
      </c>
      <c r="C46" s="120">
        <v>2.4</v>
      </c>
      <c r="D46" s="120">
        <v>2.4</v>
      </c>
      <c r="E46" s="120">
        <v>2.4</v>
      </c>
      <c r="F46" s="41">
        <v>2.4</v>
      </c>
      <c r="G46" s="51">
        <v>2.4</v>
      </c>
      <c r="H46" s="51">
        <v>2.4</v>
      </c>
      <c r="I46" s="42">
        <v>0</v>
      </c>
      <c r="J46" s="43">
        <v>7</v>
      </c>
      <c r="K46" s="43">
        <v>508131</v>
      </c>
      <c r="L46" s="43">
        <v>1219514.3999999999</v>
      </c>
      <c r="M46" s="44">
        <v>2</v>
      </c>
      <c r="N46" s="45" t="s">
        <v>44</v>
      </c>
    </row>
    <row r="47" spans="1:14" ht="18" customHeight="1">
      <c r="A47" s="37" t="s">
        <v>127</v>
      </c>
      <c r="B47" s="38" t="s">
        <v>126</v>
      </c>
      <c r="C47" s="120">
        <v>5.4</v>
      </c>
      <c r="D47" s="120">
        <v>5.5</v>
      </c>
      <c r="E47" s="120">
        <v>5.4</v>
      </c>
      <c r="F47" s="41">
        <v>5.4</v>
      </c>
      <c r="G47" s="51">
        <v>5.5</v>
      </c>
      <c r="H47" s="51">
        <v>5.5</v>
      </c>
      <c r="I47" s="42">
        <v>0</v>
      </c>
      <c r="J47" s="43">
        <v>4</v>
      </c>
      <c r="K47" s="43">
        <v>166014</v>
      </c>
      <c r="L47" s="43">
        <v>896577</v>
      </c>
      <c r="M47" s="44">
        <v>1</v>
      </c>
      <c r="N47" s="45" t="s">
        <v>129</v>
      </c>
    </row>
    <row r="48" spans="1:14" ht="18" customHeight="1">
      <c r="A48" s="37" t="s">
        <v>394</v>
      </c>
      <c r="B48" s="38" t="s">
        <v>185</v>
      </c>
      <c r="C48" s="120">
        <v>1.35</v>
      </c>
      <c r="D48" s="120">
        <v>1.4</v>
      </c>
      <c r="E48" s="120">
        <v>1.3</v>
      </c>
      <c r="F48" s="41">
        <v>1.32</v>
      </c>
      <c r="G48" s="51">
        <v>1.4</v>
      </c>
      <c r="H48" s="51">
        <v>1.35</v>
      </c>
      <c r="I48" s="42">
        <v>3.7037037037036979</v>
      </c>
      <c r="J48" s="43">
        <v>23</v>
      </c>
      <c r="K48" s="43">
        <v>2059019</v>
      </c>
      <c r="L48" s="43">
        <v>2719765.9000000004</v>
      </c>
      <c r="M48" s="44">
        <v>4</v>
      </c>
      <c r="N48" s="45" t="s">
        <v>194</v>
      </c>
    </row>
    <row r="49" spans="1:14" ht="18" customHeight="1">
      <c r="A49" s="37" t="s">
        <v>435</v>
      </c>
      <c r="B49" s="38" t="s">
        <v>154</v>
      </c>
      <c r="C49" s="39">
        <v>1.85</v>
      </c>
      <c r="D49" s="40">
        <v>1.85</v>
      </c>
      <c r="E49" s="40">
        <v>1.85</v>
      </c>
      <c r="F49" s="41">
        <v>1.85</v>
      </c>
      <c r="G49" s="51">
        <v>1.85</v>
      </c>
      <c r="H49" s="51">
        <v>1.85</v>
      </c>
      <c r="I49" s="42">
        <v>0</v>
      </c>
      <c r="J49" s="43">
        <v>1</v>
      </c>
      <c r="K49" s="43">
        <v>2160</v>
      </c>
      <c r="L49" s="43">
        <v>3996</v>
      </c>
      <c r="M49" s="44">
        <v>1</v>
      </c>
      <c r="N49" s="45" t="s">
        <v>158</v>
      </c>
    </row>
    <row r="50" spans="1:14" ht="18" customHeight="1">
      <c r="A50" s="37" t="s">
        <v>84</v>
      </c>
      <c r="B50" s="38" t="s">
        <v>85</v>
      </c>
      <c r="C50" s="39">
        <v>2.35</v>
      </c>
      <c r="D50" s="40">
        <v>2.2999999999999998</v>
      </c>
      <c r="E50" s="40">
        <v>2.2999999999999998</v>
      </c>
      <c r="F50" s="41">
        <v>2.34</v>
      </c>
      <c r="G50" s="51">
        <v>2.2999999999999998</v>
      </c>
      <c r="H50" s="51">
        <v>2.35</v>
      </c>
      <c r="I50" s="42">
        <v>-2.1276595744680993</v>
      </c>
      <c r="J50" s="43">
        <v>20</v>
      </c>
      <c r="K50" s="43">
        <v>1019693</v>
      </c>
      <c r="L50" s="43">
        <v>2381254.62</v>
      </c>
      <c r="M50" s="44">
        <v>4</v>
      </c>
      <c r="N50" s="45" t="s">
        <v>86</v>
      </c>
    </row>
    <row r="51" spans="1:14" ht="18" customHeight="1">
      <c r="A51" s="37" t="s">
        <v>87</v>
      </c>
      <c r="B51" s="38" t="s">
        <v>88</v>
      </c>
      <c r="C51" s="39">
        <v>1.99</v>
      </c>
      <c r="D51" s="40">
        <v>2.13</v>
      </c>
      <c r="E51" s="40">
        <v>1.7</v>
      </c>
      <c r="F51" s="41">
        <v>1.99</v>
      </c>
      <c r="G51" s="41">
        <v>1.95</v>
      </c>
      <c r="H51" s="41">
        <v>1.99</v>
      </c>
      <c r="I51" s="42">
        <v>-2.010050251256279</v>
      </c>
      <c r="J51" s="43">
        <v>58</v>
      </c>
      <c r="K51" s="43">
        <v>4126447</v>
      </c>
      <c r="L51" s="43">
        <v>8201985.3700000001</v>
      </c>
      <c r="M51" s="44">
        <v>4</v>
      </c>
      <c r="N51" s="45" t="s">
        <v>89</v>
      </c>
    </row>
    <row r="52" spans="1:14" ht="18" customHeight="1">
      <c r="A52" s="136" t="s">
        <v>15</v>
      </c>
      <c r="B52" s="136"/>
      <c r="C52" s="136"/>
      <c r="D52" s="136"/>
      <c r="E52" s="136"/>
      <c r="F52" s="136"/>
      <c r="G52" s="136"/>
      <c r="H52" s="136"/>
      <c r="I52" s="136"/>
      <c r="J52" s="47">
        <f>SUM(J41:J51)</f>
        <v>545</v>
      </c>
      <c r="K52" s="48">
        <f>SUM(K41:K51)</f>
        <v>60816768</v>
      </c>
      <c r="L52" s="48">
        <f>SUM(L41:L51)</f>
        <v>312616449.4199999</v>
      </c>
      <c r="M52" s="48">
        <v>4</v>
      </c>
      <c r="N52" s="52" t="s">
        <v>14</v>
      </c>
    </row>
    <row r="53" spans="1:14" ht="18" customHeight="1">
      <c r="A53" s="178" t="s">
        <v>16</v>
      </c>
      <c r="B53" s="179"/>
      <c r="C53" s="64"/>
      <c r="D53" s="63"/>
      <c r="E53" s="63"/>
      <c r="F53" s="64"/>
      <c r="G53" s="64"/>
      <c r="H53" s="64"/>
      <c r="I53" s="65"/>
      <c r="J53" s="66"/>
      <c r="K53" s="66"/>
      <c r="L53" s="66"/>
      <c r="M53" s="174" t="s">
        <v>63</v>
      </c>
      <c r="N53" s="175"/>
    </row>
    <row r="54" spans="1:14" ht="18" customHeight="1">
      <c r="A54" s="53" t="s">
        <v>90</v>
      </c>
      <c r="B54" s="53" t="s">
        <v>91</v>
      </c>
      <c r="C54" s="39">
        <v>9.4</v>
      </c>
      <c r="D54" s="39">
        <v>9.6</v>
      </c>
      <c r="E54" s="39">
        <v>9.35</v>
      </c>
      <c r="F54" s="41">
        <v>9.4600000000000009</v>
      </c>
      <c r="G54" s="41">
        <v>9.35</v>
      </c>
      <c r="H54" s="41">
        <v>9.4</v>
      </c>
      <c r="I54" s="42">
        <v>-0.53191489361702482</v>
      </c>
      <c r="J54" s="43">
        <v>25</v>
      </c>
      <c r="K54" s="43">
        <v>2091655</v>
      </c>
      <c r="L54" s="43">
        <v>19792339.419999998</v>
      </c>
      <c r="M54" s="44">
        <v>4</v>
      </c>
      <c r="N54" s="5" t="s">
        <v>92</v>
      </c>
    </row>
    <row r="55" spans="1:14" ht="18" customHeight="1">
      <c r="A55" s="53" t="s">
        <v>174</v>
      </c>
      <c r="B55" s="53" t="s">
        <v>175</v>
      </c>
      <c r="C55" s="39">
        <v>100.01</v>
      </c>
      <c r="D55" s="39">
        <v>100.01</v>
      </c>
      <c r="E55" s="39">
        <v>100.01</v>
      </c>
      <c r="F55" s="41">
        <v>100.01</v>
      </c>
      <c r="G55" s="41">
        <v>100.01</v>
      </c>
      <c r="H55" s="41">
        <v>100.01</v>
      </c>
      <c r="I55" s="42">
        <v>0</v>
      </c>
      <c r="J55" s="43">
        <v>1</v>
      </c>
      <c r="K55" s="43">
        <v>103</v>
      </c>
      <c r="L55" s="43">
        <v>10301.030000000001</v>
      </c>
      <c r="M55" s="44">
        <v>1</v>
      </c>
      <c r="N55" s="5" t="s">
        <v>176</v>
      </c>
    </row>
    <row r="56" spans="1:14" ht="18" customHeight="1">
      <c r="A56" s="53" t="s">
        <v>109</v>
      </c>
      <c r="B56" s="53" t="s">
        <v>110</v>
      </c>
      <c r="C56" s="39">
        <v>11.8</v>
      </c>
      <c r="D56" s="39">
        <v>11.8</v>
      </c>
      <c r="E56" s="39">
        <v>11.8</v>
      </c>
      <c r="F56" s="41">
        <v>11.8</v>
      </c>
      <c r="G56" s="41">
        <v>11.8</v>
      </c>
      <c r="H56" s="41">
        <v>11.8</v>
      </c>
      <c r="I56" s="42">
        <v>0</v>
      </c>
      <c r="J56" s="43">
        <v>5</v>
      </c>
      <c r="K56" s="43">
        <v>3160</v>
      </c>
      <c r="L56" s="43">
        <v>37288</v>
      </c>
      <c r="M56" s="44">
        <v>2</v>
      </c>
      <c r="N56" s="5" t="s">
        <v>111</v>
      </c>
    </row>
    <row r="57" spans="1:14" ht="18" customHeight="1">
      <c r="A57" s="53" t="s">
        <v>390</v>
      </c>
      <c r="B57" s="53" t="s">
        <v>105</v>
      </c>
      <c r="C57" s="39">
        <v>9.23</v>
      </c>
      <c r="D57" s="39">
        <v>9.25</v>
      </c>
      <c r="E57" s="39">
        <v>9.2100000000000009</v>
      </c>
      <c r="F57" s="41">
        <v>9.25</v>
      </c>
      <c r="G57" s="41">
        <v>9.25</v>
      </c>
      <c r="H57" s="41">
        <v>9.23</v>
      </c>
      <c r="I57" s="42">
        <v>0.21668472372697867</v>
      </c>
      <c r="J57" s="43">
        <v>13</v>
      </c>
      <c r="K57" s="43">
        <v>1032574</v>
      </c>
      <c r="L57" s="43">
        <v>9548595.6799999997</v>
      </c>
      <c r="M57" s="44">
        <v>3</v>
      </c>
      <c r="N57" s="5" t="s">
        <v>108</v>
      </c>
    </row>
    <row r="58" spans="1:14" ht="18" customHeight="1">
      <c r="A58" s="53" t="s">
        <v>409</v>
      </c>
      <c r="B58" s="53" t="s">
        <v>353</v>
      </c>
      <c r="C58" s="39">
        <v>13.3</v>
      </c>
      <c r="D58" s="39">
        <v>15.29</v>
      </c>
      <c r="E58" s="39">
        <v>13.3</v>
      </c>
      <c r="F58" s="41">
        <v>15.06</v>
      </c>
      <c r="G58" s="41">
        <v>15.23</v>
      </c>
      <c r="H58" s="41">
        <v>13.3</v>
      </c>
      <c r="I58" s="42">
        <v>14.511278195488719</v>
      </c>
      <c r="J58" s="43">
        <v>13</v>
      </c>
      <c r="K58" s="43">
        <v>98672</v>
      </c>
      <c r="L58" s="43">
        <v>1486075.92</v>
      </c>
      <c r="M58" s="44">
        <v>2</v>
      </c>
      <c r="N58" s="5" t="s">
        <v>354</v>
      </c>
    </row>
    <row r="59" spans="1:14" ht="18" customHeight="1">
      <c r="A59" s="53" t="s">
        <v>125</v>
      </c>
      <c r="B59" s="53" t="s">
        <v>124</v>
      </c>
      <c r="C59" s="39">
        <v>48</v>
      </c>
      <c r="D59" s="39">
        <v>48</v>
      </c>
      <c r="E59" s="39">
        <v>48</v>
      </c>
      <c r="F59" s="41">
        <v>48</v>
      </c>
      <c r="G59" s="41">
        <v>48</v>
      </c>
      <c r="H59" s="41">
        <v>48</v>
      </c>
      <c r="I59" s="42">
        <v>0</v>
      </c>
      <c r="J59" s="43">
        <v>2</v>
      </c>
      <c r="K59" s="43">
        <v>285</v>
      </c>
      <c r="L59" s="43">
        <v>13680</v>
      </c>
      <c r="M59" s="44">
        <v>1</v>
      </c>
      <c r="N59" s="5" t="s">
        <v>130</v>
      </c>
    </row>
    <row r="60" spans="1:14" ht="18" customHeight="1">
      <c r="A60" s="53" t="s">
        <v>437</v>
      </c>
      <c r="B60" s="53" t="s">
        <v>213</v>
      </c>
      <c r="C60" s="39">
        <v>23.6</v>
      </c>
      <c r="D60" s="39">
        <v>23.6</v>
      </c>
      <c r="E60" s="39">
        <v>23.6</v>
      </c>
      <c r="F60" s="41">
        <v>23.6</v>
      </c>
      <c r="G60" s="41">
        <v>23.6</v>
      </c>
      <c r="H60" s="41">
        <v>23.6</v>
      </c>
      <c r="I60" s="42">
        <v>0</v>
      </c>
      <c r="J60" s="43">
        <v>1</v>
      </c>
      <c r="K60" s="43">
        <v>211</v>
      </c>
      <c r="L60" s="43">
        <v>4979.6000000000004</v>
      </c>
      <c r="M60" s="44">
        <v>1</v>
      </c>
      <c r="N60" s="5" t="s">
        <v>216</v>
      </c>
    </row>
    <row r="61" spans="1:14" ht="18" customHeight="1">
      <c r="A61" s="136" t="s">
        <v>17</v>
      </c>
      <c r="B61" s="136"/>
      <c r="C61" s="172"/>
      <c r="D61" s="172"/>
      <c r="E61" s="172"/>
      <c r="F61" s="172"/>
      <c r="G61" s="172"/>
      <c r="H61" s="172"/>
      <c r="I61" s="172"/>
      <c r="J61" s="47">
        <f>SUM(J54:J60)</f>
        <v>60</v>
      </c>
      <c r="K61" s="48">
        <f>SUM(K54:K60)</f>
        <v>3226660</v>
      </c>
      <c r="L61" s="48">
        <f>SUM(L54:L60)</f>
        <v>30893259.649999999</v>
      </c>
      <c r="M61" s="48">
        <v>4</v>
      </c>
      <c r="N61" s="52" t="s">
        <v>14</v>
      </c>
    </row>
    <row r="62" spans="1:14" ht="18" customHeight="1">
      <c r="A62" s="36" t="s">
        <v>18</v>
      </c>
      <c r="B62" s="133" t="s">
        <v>29</v>
      </c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</row>
    <row r="63" spans="1:14" ht="18" customHeight="1">
      <c r="A63" s="54" t="s">
        <v>408</v>
      </c>
      <c r="B63" s="54" t="s">
        <v>218</v>
      </c>
      <c r="C63" s="51">
        <v>0.4</v>
      </c>
      <c r="D63" s="51">
        <v>0.4</v>
      </c>
      <c r="E63" s="51">
        <v>0.4</v>
      </c>
      <c r="F63" s="41">
        <v>0.4</v>
      </c>
      <c r="G63" s="51">
        <v>0.4</v>
      </c>
      <c r="H63" s="51">
        <v>0.4</v>
      </c>
      <c r="I63" s="42">
        <v>0</v>
      </c>
      <c r="J63" s="43">
        <v>4</v>
      </c>
      <c r="K63" s="43">
        <v>16277</v>
      </c>
      <c r="L63" s="43">
        <v>6510.8</v>
      </c>
      <c r="M63" s="44">
        <v>2</v>
      </c>
      <c r="N63" s="45" t="s">
        <v>219</v>
      </c>
    </row>
    <row r="64" spans="1:14" ht="18" customHeight="1">
      <c r="A64" s="54" t="s">
        <v>221</v>
      </c>
      <c r="B64" s="54" t="s">
        <v>222</v>
      </c>
      <c r="C64" s="51">
        <v>3.06</v>
      </c>
      <c r="D64" s="51">
        <v>3.06</v>
      </c>
      <c r="E64" s="51">
        <v>3.06</v>
      </c>
      <c r="F64" s="41">
        <v>3.06</v>
      </c>
      <c r="G64" s="51">
        <v>3.06</v>
      </c>
      <c r="H64" s="51">
        <v>3.05</v>
      </c>
      <c r="I64" s="42">
        <v>0.32786885245903452</v>
      </c>
      <c r="J64" s="43">
        <v>1</v>
      </c>
      <c r="K64" s="43">
        <v>10574</v>
      </c>
      <c r="L64" s="43">
        <v>32356.44</v>
      </c>
      <c r="M64" s="44">
        <v>1</v>
      </c>
      <c r="N64" s="45" t="s">
        <v>224</v>
      </c>
    </row>
    <row r="65" spans="1:14" ht="18" customHeight="1">
      <c r="A65" s="54" t="s">
        <v>359</v>
      </c>
      <c r="B65" s="54" t="s">
        <v>204</v>
      </c>
      <c r="C65" s="51">
        <v>6.45</v>
      </c>
      <c r="D65" s="51">
        <v>6.45</v>
      </c>
      <c r="E65" s="51">
        <v>6.45</v>
      </c>
      <c r="F65" s="41">
        <v>6.45</v>
      </c>
      <c r="G65" s="51">
        <v>6.45</v>
      </c>
      <c r="H65" s="51">
        <v>6.45</v>
      </c>
      <c r="I65" s="42">
        <v>0</v>
      </c>
      <c r="J65" s="43">
        <v>3</v>
      </c>
      <c r="K65" s="43">
        <v>2202311</v>
      </c>
      <c r="L65" s="43">
        <v>14204905.949999999</v>
      </c>
      <c r="M65" s="44">
        <v>1</v>
      </c>
      <c r="N65" s="45" t="s">
        <v>205</v>
      </c>
    </row>
    <row r="66" spans="1:14" ht="18" customHeight="1">
      <c r="A66" s="54" t="s">
        <v>395</v>
      </c>
      <c r="B66" s="54" t="s">
        <v>362</v>
      </c>
      <c r="C66" s="51">
        <v>4.5999999999999996</v>
      </c>
      <c r="D66" s="51">
        <v>4.5999999999999996</v>
      </c>
      <c r="E66" s="51">
        <v>4.5999999999999996</v>
      </c>
      <c r="F66" s="41">
        <v>4.5999999999999996</v>
      </c>
      <c r="G66" s="51">
        <v>4.5999999999999996</v>
      </c>
      <c r="H66" s="51">
        <v>4.5999999999999996</v>
      </c>
      <c r="I66" s="42">
        <v>0</v>
      </c>
      <c r="J66" s="43">
        <v>14</v>
      </c>
      <c r="K66" s="43">
        <v>845222</v>
      </c>
      <c r="L66" s="43">
        <v>3888021.1999999997</v>
      </c>
      <c r="M66" s="44">
        <v>3</v>
      </c>
      <c r="N66" s="45" t="s">
        <v>363</v>
      </c>
    </row>
    <row r="67" spans="1:14" ht="18" customHeight="1">
      <c r="A67" s="54" t="s">
        <v>364</v>
      </c>
      <c r="B67" s="54" t="s">
        <v>188</v>
      </c>
      <c r="C67" s="51">
        <v>11.4</v>
      </c>
      <c r="D67" s="51">
        <v>11.4</v>
      </c>
      <c r="E67" s="51">
        <v>11.4</v>
      </c>
      <c r="F67" s="41">
        <v>11.4</v>
      </c>
      <c r="G67" s="51">
        <v>11.4</v>
      </c>
      <c r="H67" s="51">
        <v>11.4</v>
      </c>
      <c r="I67" s="42">
        <v>0</v>
      </c>
      <c r="J67" s="43">
        <v>3</v>
      </c>
      <c r="K67" s="43">
        <v>2578</v>
      </c>
      <c r="L67" s="43">
        <v>29389.200000000001</v>
      </c>
      <c r="M67" s="44">
        <v>1</v>
      </c>
      <c r="N67" s="45" t="s">
        <v>193</v>
      </c>
    </row>
    <row r="68" spans="1:14" ht="18" customHeight="1">
      <c r="A68" s="54" t="s">
        <v>365</v>
      </c>
      <c r="B68" s="54" t="s">
        <v>366</v>
      </c>
      <c r="C68" s="51">
        <v>7.11</v>
      </c>
      <c r="D68" s="51">
        <v>10.25</v>
      </c>
      <c r="E68" s="51">
        <v>7.11</v>
      </c>
      <c r="F68" s="41">
        <v>9.2899999999999991</v>
      </c>
      <c r="G68" s="41">
        <v>9.1999999999999993</v>
      </c>
      <c r="H68" s="41">
        <v>7.1</v>
      </c>
      <c r="I68" s="42">
        <v>29.577464788732399</v>
      </c>
      <c r="J68" s="43">
        <v>110</v>
      </c>
      <c r="K68" s="43">
        <v>2399619</v>
      </c>
      <c r="L68" s="43">
        <v>22297000.869999997</v>
      </c>
      <c r="M68" s="44">
        <v>4</v>
      </c>
      <c r="N68" s="45" t="s">
        <v>367</v>
      </c>
    </row>
    <row r="69" spans="1:14" ht="18" customHeight="1">
      <c r="A69" s="136" t="s">
        <v>19</v>
      </c>
      <c r="B69" s="136"/>
      <c r="C69" s="136"/>
      <c r="D69" s="136"/>
      <c r="E69" s="136"/>
      <c r="F69" s="136"/>
      <c r="G69" s="136"/>
      <c r="H69" s="136"/>
      <c r="I69" s="136"/>
      <c r="J69" s="47">
        <f>SUM(J63:J68)</f>
        <v>135</v>
      </c>
      <c r="K69" s="48">
        <f>SUM(K63:K68)</f>
        <v>5476581</v>
      </c>
      <c r="L69" s="48">
        <f>SUM(L63:L68)</f>
        <v>40458184.459999993</v>
      </c>
      <c r="M69" s="48">
        <v>4</v>
      </c>
      <c r="N69" s="52" t="s">
        <v>14</v>
      </c>
    </row>
    <row r="70" spans="1:14" ht="18" customHeight="1">
      <c r="A70" s="136" t="s">
        <v>20</v>
      </c>
      <c r="B70" s="136"/>
      <c r="C70" s="136"/>
      <c r="D70" s="136"/>
      <c r="E70" s="136"/>
      <c r="F70" s="136"/>
      <c r="G70" s="136"/>
      <c r="H70" s="136"/>
      <c r="I70" s="136"/>
      <c r="J70" s="48">
        <f>J69+J61+J52+J36+J29+J24+J20</f>
        <v>2034</v>
      </c>
      <c r="K70" s="48">
        <f>K69+K61+K52+K36+K29+K24+K20</f>
        <v>1013669592</v>
      </c>
      <c r="L70" s="48">
        <f>L69+L61+L52+L36+L29+L24+L20</f>
        <v>1357948837.02</v>
      </c>
      <c r="M70" s="55">
        <v>4</v>
      </c>
      <c r="N70" s="56" t="s">
        <v>21</v>
      </c>
    </row>
    <row r="71" spans="1:14" ht="20.100000000000001" customHeight="1">
      <c r="J71" s="19"/>
      <c r="K71" s="19"/>
      <c r="L71" s="19"/>
      <c r="M71" s="4"/>
    </row>
    <row r="72" spans="1:14" ht="20.100000000000001" customHeight="1">
      <c r="J72" s="4"/>
      <c r="K72" s="4"/>
      <c r="L72" s="4"/>
      <c r="M72" s="19"/>
      <c r="N72" s="19"/>
    </row>
    <row r="73" spans="1:14" ht="20.100000000000001" customHeight="1">
      <c r="K73" s="7"/>
      <c r="L73" s="7"/>
    </row>
    <row r="74" spans="1:14" ht="20.100000000000001" customHeight="1"/>
  </sheetData>
  <mergeCells count="22">
    <mergeCell ref="M53:N53"/>
    <mergeCell ref="B4:N4"/>
    <mergeCell ref="C20:I20"/>
    <mergeCell ref="A53:B53"/>
    <mergeCell ref="C21:N21"/>
    <mergeCell ref="C30:N30"/>
    <mergeCell ref="B1:N1"/>
    <mergeCell ref="B37:N37"/>
    <mergeCell ref="A70:B70"/>
    <mergeCell ref="C70:I70"/>
    <mergeCell ref="A52:B52"/>
    <mergeCell ref="C52:I52"/>
    <mergeCell ref="C25:N25"/>
    <mergeCell ref="A69:B69"/>
    <mergeCell ref="C61:I61"/>
    <mergeCell ref="B62:N62"/>
    <mergeCell ref="A61:B61"/>
    <mergeCell ref="C69:I69"/>
    <mergeCell ref="A40:B40"/>
    <mergeCell ref="M40:N40"/>
    <mergeCell ref="B38:N38"/>
    <mergeCell ref="B2:N2"/>
  </mergeCells>
  <printOptions horizontalCentered="1"/>
  <pageMargins left="0" right="0" top="0" bottom="0.75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topLeftCell="A4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80" t="s">
        <v>430</v>
      </c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</row>
    <row r="2" spans="1:15" s="20" customFormat="1" ht="23.25" customHeight="1">
      <c r="B2" s="29" t="s">
        <v>5</v>
      </c>
      <c r="C2" s="182" t="s">
        <v>431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84" t="s">
        <v>3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</row>
    <row r="5" spans="1:15" ht="21.6" customHeight="1">
      <c r="B5" s="61" t="s">
        <v>248</v>
      </c>
      <c r="C5" s="61" t="s">
        <v>106</v>
      </c>
      <c r="D5" s="71">
        <v>0.6</v>
      </c>
      <c r="E5" s="71">
        <v>0.61</v>
      </c>
      <c r="F5" s="71">
        <v>0.6</v>
      </c>
      <c r="G5" s="71">
        <v>0.61</v>
      </c>
      <c r="H5" s="71">
        <v>0.61</v>
      </c>
      <c r="I5" s="71">
        <v>0.61</v>
      </c>
      <c r="J5" s="72">
        <v>0</v>
      </c>
      <c r="K5" s="73">
        <v>16</v>
      </c>
      <c r="L5" s="73">
        <v>4475117</v>
      </c>
      <c r="M5" s="73">
        <v>2685154.61</v>
      </c>
      <c r="N5" s="74">
        <v>3</v>
      </c>
      <c r="O5" s="12" t="s">
        <v>107</v>
      </c>
    </row>
    <row r="6" spans="1:15" ht="21.6" customHeight="1">
      <c r="B6" s="61" t="s">
        <v>400</v>
      </c>
      <c r="C6" s="61" t="s">
        <v>246</v>
      </c>
      <c r="D6" s="71">
        <v>0.22</v>
      </c>
      <c r="E6" s="71">
        <v>0.27</v>
      </c>
      <c r="F6" s="71">
        <v>0.22</v>
      </c>
      <c r="G6" s="71">
        <v>0.27</v>
      </c>
      <c r="H6" s="71">
        <v>0.27</v>
      </c>
      <c r="I6" s="71">
        <v>0.22</v>
      </c>
      <c r="J6" s="72">
        <v>22.72727272727273</v>
      </c>
      <c r="K6" s="73">
        <v>8</v>
      </c>
      <c r="L6" s="73">
        <v>232570</v>
      </c>
      <c r="M6" s="73">
        <v>54673.14</v>
      </c>
      <c r="N6" s="74">
        <v>4</v>
      </c>
      <c r="O6" s="12" t="s">
        <v>247</v>
      </c>
    </row>
    <row r="7" spans="1:15" ht="21.6" customHeight="1">
      <c r="B7" s="61" t="s">
        <v>190</v>
      </c>
      <c r="C7" s="61" t="s">
        <v>189</v>
      </c>
      <c r="D7" s="71">
        <v>0.11</v>
      </c>
      <c r="E7" s="71">
        <v>0.11</v>
      </c>
      <c r="F7" s="71">
        <v>0.11</v>
      </c>
      <c r="G7" s="71">
        <v>0.11</v>
      </c>
      <c r="H7" s="71">
        <v>0.11</v>
      </c>
      <c r="I7" s="71">
        <v>0.11</v>
      </c>
      <c r="J7" s="72">
        <v>0</v>
      </c>
      <c r="K7" s="73">
        <v>10</v>
      </c>
      <c r="L7" s="73">
        <v>46368</v>
      </c>
      <c r="M7" s="73">
        <v>5100.4800000000005</v>
      </c>
      <c r="N7" s="74">
        <v>3</v>
      </c>
      <c r="O7" s="12" t="s">
        <v>249</v>
      </c>
    </row>
    <row r="8" spans="1:15" ht="21.6" customHeight="1">
      <c r="B8" s="61" t="s">
        <v>404</v>
      </c>
      <c r="C8" s="61" t="s">
        <v>200</v>
      </c>
      <c r="D8" s="71">
        <v>0.25</v>
      </c>
      <c r="E8" s="71">
        <v>0.25</v>
      </c>
      <c r="F8" s="71">
        <v>0.25</v>
      </c>
      <c r="G8" s="71">
        <v>0.25</v>
      </c>
      <c r="H8" s="71">
        <v>0.25</v>
      </c>
      <c r="I8" s="71">
        <v>0.21</v>
      </c>
      <c r="J8" s="72">
        <v>19.047619047619047</v>
      </c>
      <c r="K8" s="73">
        <v>4</v>
      </c>
      <c r="L8" s="73">
        <v>769085</v>
      </c>
      <c r="M8" s="73">
        <v>192271.25</v>
      </c>
      <c r="N8" s="74">
        <v>2</v>
      </c>
      <c r="O8" s="12" t="s">
        <v>203</v>
      </c>
    </row>
    <row r="9" spans="1:15" ht="21.6" customHeight="1">
      <c r="B9" s="61" t="s">
        <v>401</v>
      </c>
      <c r="C9" s="61" t="s">
        <v>152</v>
      </c>
      <c r="D9" s="71">
        <v>0.24</v>
      </c>
      <c r="E9" s="71">
        <v>0.24</v>
      </c>
      <c r="F9" s="71">
        <v>0.23</v>
      </c>
      <c r="G9" s="71">
        <v>0.24</v>
      </c>
      <c r="H9" s="71">
        <v>0.24</v>
      </c>
      <c r="I9" s="71">
        <v>0.2</v>
      </c>
      <c r="J9" s="72">
        <v>19.999999999999996</v>
      </c>
      <c r="K9" s="73">
        <v>10</v>
      </c>
      <c r="L9" s="73">
        <v>39461</v>
      </c>
      <c r="M9" s="73">
        <v>9455.64</v>
      </c>
      <c r="N9" s="74">
        <v>3</v>
      </c>
      <c r="O9" s="12" t="s">
        <v>153</v>
      </c>
    </row>
    <row r="10" spans="1:15" ht="20.100000000000001" customHeight="1">
      <c r="B10" s="186" t="s">
        <v>13</v>
      </c>
      <c r="C10" s="186"/>
      <c r="D10" s="185"/>
      <c r="E10" s="185"/>
      <c r="F10" s="185"/>
      <c r="G10" s="185"/>
      <c r="H10" s="185"/>
      <c r="I10" s="185"/>
      <c r="J10" s="185"/>
      <c r="K10" s="76">
        <f>SUM(K5:K9)</f>
        <v>48</v>
      </c>
      <c r="L10" s="76">
        <f>SUM(L5:L9)</f>
        <v>5562601</v>
      </c>
      <c r="M10" s="76">
        <f>SUM(M5:M9)</f>
        <v>2946655.12</v>
      </c>
      <c r="N10" s="75">
        <v>4</v>
      </c>
      <c r="O10" s="77" t="s">
        <v>14</v>
      </c>
    </row>
    <row r="11" spans="1:15" ht="20.100000000000001" customHeight="1">
      <c r="B11" s="85" t="s">
        <v>114</v>
      </c>
      <c r="C11" s="184"/>
      <c r="D11" s="184" t="s">
        <v>116</v>
      </c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</row>
    <row r="12" spans="1:15" ht="21.6" customHeight="1">
      <c r="B12" s="61" t="s">
        <v>306</v>
      </c>
      <c r="C12" s="61" t="s">
        <v>307</v>
      </c>
      <c r="D12" s="71">
        <v>0.91</v>
      </c>
      <c r="E12" s="71">
        <v>0.91</v>
      </c>
      <c r="F12" s="71">
        <v>0.91</v>
      </c>
      <c r="G12" s="71">
        <v>0.91</v>
      </c>
      <c r="H12" s="71">
        <v>0.91</v>
      </c>
      <c r="I12" s="71">
        <v>0.76</v>
      </c>
      <c r="J12" s="72">
        <v>19.736842105263165</v>
      </c>
      <c r="K12" s="73">
        <v>1</v>
      </c>
      <c r="L12" s="73">
        <v>84835</v>
      </c>
      <c r="M12" s="73">
        <v>77199.850000000006</v>
      </c>
      <c r="N12" s="74">
        <v>1</v>
      </c>
      <c r="O12" s="12" t="s">
        <v>308</v>
      </c>
    </row>
    <row r="13" spans="1:15" ht="20.100000000000001" customHeight="1">
      <c r="B13" s="186" t="s">
        <v>115</v>
      </c>
      <c r="C13" s="186"/>
      <c r="D13" s="185"/>
      <c r="E13" s="185"/>
      <c r="F13" s="185"/>
      <c r="G13" s="185"/>
      <c r="H13" s="185"/>
      <c r="I13" s="185"/>
      <c r="J13" s="185"/>
      <c r="K13" s="76">
        <f>K12</f>
        <v>1</v>
      </c>
      <c r="L13" s="76">
        <f t="shared" ref="L13:M13" si="0">L12</f>
        <v>84835</v>
      </c>
      <c r="M13" s="76">
        <f t="shared" si="0"/>
        <v>77199.850000000006</v>
      </c>
      <c r="N13" s="75">
        <v>1</v>
      </c>
      <c r="O13" s="77" t="s">
        <v>14</v>
      </c>
    </row>
    <row r="14" spans="1:15" ht="20.100000000000001" customHeight="1">
      <c r="B14" s="85" t="s">
        <v>28</v>
      </c>
      <c r="C14" s="184" t="s">
        <v>30</v>
      </c>
      <c r="D14" s="184" t="s">
        <v>31</v>
      </c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</row>
    <row r="15" spans="1:15" ht="21.6" customHeight="1">
      <c r="B15" s="61" t="s">
        <v>389</v>
      </c>
      <c r="C15" s="61" t="s">
        <v>201</v>
      </c>
      <c r="D15" s="71">
        <v>2.16</v>
      </c>
      <c r="E15" s="71">
        <v>2.38</v>
      </c>
      <c r="F15" s="71">
        <v>2.1</v>
      </c>
      <c r="G15" s="71">
        <v>2.15</v>
      </c>
      <c r="H15" s="71">
        <v>2.15</v>
      </c>
      <c r="I15" s="71">
        <v>2.16</v>
      </c>
      <c r="J15" s="72">
        <v>-0.46296296296297612</v>
      </c>
      <c r="K15" s="73">
        <v>45</v>
      </c>
      <c r="L15" s="73">
        <v>4170806</v>
      </c>
      <c r="M15" s="73">
        <v>9158215.8300000001</v>
      </c>
      <c r="N15" s="74">
        <v>4</v>
      </c>
      <c r="O15" s="12" t="s">
        <v>202</v>
      </c>
    </row>
    <row r="16" spans="1:15" ht="20.100000000000001" customHeight="1">
      <c r="B16" s="186" t="s">
        <v>391</v>
      </c>
      <c r="C16" s="186"/>
      <c r="D16" s="185"/>
      <c r="E16" s="185"/>
      <c r="F16" s="185"/>
      <c r="G16" s="185"/>
      <c r="H16" s="185"/>
      <c r="I16" s="185"/>
      <c r="J16" s="185"/>
      <c r="K16" s="76">
        <f>SUM(K15)</f>
        <v>45</v>
      </c>
      <c r="L16" s="76">
        <f>SUM(L15)</f>
        <v>4170806</v>
      </c>
      <c r="M16" s="76">
        <f>SUM(M15)</f>
        <v>9158215.8300000001</v>
      </c>
      <c r="N16" s="75">
        <v>4</v>
      </c>
      <c r="O16" s="77" t="s">
        <v>14</v>
      </c>
    </row>
    <row r="17" spans="2:15" ht="20.100000000000001" customHeight="1">
      <c r="B17" s="85" t="s">
        <v>76</v>
      </c>
      <c r="C17" s="184" t="s">
        <v>96</v>
      </c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</row>
    <row r="18" spans="2:15" ht="21.6" customHeight="1">
      <c r="B18" s="61" t="s">
        <v>436</v>
      </c>
      <c r="C18" s="61" t="s">
        <v>338</v>
      </c>
      <c r="D18" s="71">
        <v>3.3</v>
      </c>
      <c r="E18" s="71">
        <v>3.3</v>
      </c>
      <c r="F18" s="71">
        <v>3.3</v>
      </c>
      <c r="G18" s="71">
        <v>3.3</v>
      </c>
      <c r="H18" s="71">
        <v>3.3</v>
      </c>
      <c r="I18" s="71">
        <v>3.3</v>
      </c>
      <c r="J18" s="72">
        <v>0</v>
      </c>
      <c r="K18" s="73">
        <v>1</v>
      </c>
      <c r="L18" s="73">
        <v>1061</v>
      </c>
      <c r="M18" s="73">
        <v>3501.3</v>
      </c>
      <c r="N18" s="74">
        <v>1</v>
      </c>
      <c r="O18" s="12" t="s">
        <v>339</v>
      </c>
    </row>
    <row r="19" spans="2:15" ht="21.6" customHeight="1">
      <c r="B19" s="61" t="s">
        <v>81</v>
      </c>
      <c r="C19" s="61" t="s">
        <v>82</v>
      </c>
      <c r="D19" s="71">
        <v>3</v>
      </c>
      <c r="E19" s="71">
        <v>3.1</v>
      </c>
      <c r="F19" s="71">
        <v>3</v>
      </c>
      <c r="G19" s="71">
        <v>3</v>
      </c>
      <c r="H19" s="71">
        <v>3</v>
      </c>
      <c r="I19" s="71">
        <v>3</v>
      </c>
      <c r="J19" s="72">
        <v>0</v>
      </c>
      <c r="K19" s="73">
        <v>80</v>
      </c>
      <c r="L19" s="73">
        <v>5343683</v>
      </c>
      <c r="M19" s="73">
        <v>16084451.1</v>
      </c>
      <c r="N19" s="74">
        <v>4</v>
      </c>
      <c r="O19" s="12" t="s">
        <v>83</v>
      </c>
    </row>
    <row r="20" spans="2:15" ht="21.6" customHeight="1">
      <c r="B20" s="61" t="s">
        <v>434</v>
      </c>
      <c r="C20" s="61" t="s">
        <v>131</v>
      </c>
      <c r="D20" s="71">
        <v>1.25</v>
      </c>
      <c r="E20" s="71">
        <v>1.3</v>
      </c>
      <c r="F20" s="71">
        <v>1.25</v>
      </c>
      <c r="G20" s="71">
        <v>1.3</v>
      </c>
      <c r="H20" s="71">
        <v>1.3</v>
      </c>
      <c r="I20" s="71">
        <v>1.25</v>
      </c>
      <c r="J20" s="72">
        <v>4.0000000000000036</v>
      </c>
      <c r="K20" s="73">
        <v>9</v>
      </c>
      <c r="L20" s="73">
        <v>19403</v>
      </c>
      <c r="M20" s="73">
        <v>25183</v>
      </c>
      <c r="N20" s="74">
        <v>2</v>
      </c>
      <c r="O20" s="12" t="s">
        <v>132</v>
      </c>
    </row>
    <row r="21" spans="2:15" ht="20.100000000000001" customHeight="1">
      <c r="B21" s="186" t="s">
        <v>171</v>
      </c>
      <c r="C21" s="186"/>
      <c r="D21" s="185"/>
      <c r="E21" s="185"/>
      <c r="F21" s="185"/>
      <c r="G21" s="185"/>
      <c r="H21" s="185"/>
      <c r="I21" s="185"/>
      <c r="J21" s="185"/>
      <c r="K21" s="76">
        <f>SUM(K18:K20)</f>
        <v>90</v>
      </c>
      <c r="L21" s="76">
        <f>SUM(L18:L20)</f>
        <v>5364147</v>
      </c>
      <c r="M21" s="76">
        <f>SUM(M18:M20)</f>
        <v>16113135.4</v>
      </c>
      <c r="N21" s="75">
        <v>4</v>
      </c>
      <c r="O21" s="77" t="s">
        <v>14</v>
      </c>
    </row>
    <row r="22" spans="2:15" ht="20.100000000000001" customHeight="1">
      <c r="B22" s="85" t="s">
        <v>16</v>
      </c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 t="s">
        <v>63</v>
      </c>
      <c r="O22" s="184"/>
    </row>
    <row r="23" spans="2:15" ht="21.6" customHeight="1">
      <c r="B23" s="61" t="s">
        <v>382</v>
      </c>
      <c r="C23" s="61" t="s">
        <v>172</v>
      </c>
      <c r="D23" s="71">
        <v>33</v>
      </c>
      <c r="E23" s="71">
        <v>33</v>
      </c>
      <c r="F23" s="71">
        <v>33</v>
      </c>
      <c r="G23" s="71">
        <v>33</v>
      </c>
      <c r="H23" s="71">
        <v>33</v>
      </c>
      <c r="I23" s="71">
        <v>33</v>
      </c>
      <c r="J23" s="72">
        <v>0</v>
      </c>
      <c r="K23" s="73">
        <v>4</v>
      </c>
      <c r="L23" s="73">
        <v>6859</v>
      </c>
      <c r="M23" s="73">
        <v>226347</v>
      </c>
      <c r="N23" s="74">
        <v>3</v>
      </c>
      <c r="O23" s="12" t="s">
        <v>173</v>
      </c>
    </row>
    <row r="24" spans="2:15" ht="20.100000000000001" customHeight="1">
      <c r="B24" s="186" t="s">
        <v>17</v>
      </c>
      <c r="C24" s="186"/>
      <c r="D24" s="185"/>
      <c r="E24" s="185"/>
      <c r="F24" s="185"/>
      <c r="G24" s="185"/>
      <c r="H24" s="185"/>
      <c r="I24" s="185"/>
      <c r="J24" s="185"/>
      <c r="K24" s="76">
        <f>SUM(K23)</f>
        <v>4</v>
      </c>
      <c r="L24" s="76">
        <f>SUM(L23)</f>
        <v>6859</v>
      </c>
      <c r="M24" s="76">
        <f>SUM(M23)</f>
        <v>226347</v>
      </c>
      <c r="N24" s="75">
        <v>3</v>
      </c>
      <c r="O24" s="77" t="s">
        <v>14</v>
      </c>
    </row>
    <row r="25" spans="2:15" ht="20.100000000000001" customHeight="1">
      <c r="B25" s="186" t="s">
        <v>20</v>
      </c>
      <c r="C25" s="186"/>
      <c r="D25" s="185"/>
      <c r="E25" s="185"/>
      <c r="F25" s="185"/>
      <c r="G25" s="185"/>
      <c r="H25" s="185"/>
      <c r="I25" s="185"/>
      <c r="J25" s="185"/>
      <c r="K25" s="76">
        <f>K24+K21+K16+K13+K10</f>
        <v>188</v>
      </c>
      <c r="L25" s="76">
        <f t="shared" ref="L25:M25" si="1">L24+L21+L16+L13+L10</f>
        <v>15189248</v>
      </c>
      <c r="M25" s="76">
        <f t="shared" si="1"/>
        <v>28521553.200000003</v>
      </c>
      <c r="N25" s="75">
        <v>4</v>
      </c>
      <c r="O25" s="77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B25:C25"/>
    <mergeCell ref="D25:J25"/>
    <mergeCell ref="B21:C21"/>
    <mergeCell ref="B24:C24"/>
    <mergeCell ref="D24:J24"/>
    <mergeCell ref="D21:J21"/>
    <mergeCell ref="C22:O22"/>
    <mergeCell ref="C1:O1"/>
    <mergeCell ref="C2:O2"/>
    <mergeCell ref="C4:O4"/>
    <mergeCell ref="D10:J10"/>
    <mergeCell ref="C17:O17"/>
    <mergeCell ref="B16:C16"/>
    <mergeCell ref="D16:J16"/>
    <mergeCell ref="C14:O14"/>
    <mergeCell ref="B10:C10"/>
    <mergeCell ref="C11:O11"/>
    <mergeCell ref="B13:C13"/>
    <mergeCell ref="D13:J13"/>
  </mergeCells>
  <pageMargins left="0.70866141732283505" right="0.70866141732283505" top="0.74803149606299202" bottom="0" header="0.31496062992126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7"/>
  <sheetViews>
    <sheetView rightToLeft="1" zoomScaleNormal="100" workbookViewId="0">
      <selection activeCell="B21" sqref="B21:O21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87" t="s">
        <v>428</v>
      </c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</row>
    <row r="2" spans="2:15" s="2" customFormat="1" ht="27.75" customHeight="1">
      <c r="B2" s="27" t="s">
        <v>5</v>
      </c>
      <c r="C2" s="177" t="s">
        <v>429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84" t="s">
        <v>3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</row>
    <row r="5" spans="2:15" ht="20.100000000000001" customHeight="1">
      <c r="B5" s="78" t="s">
        <v>228</v>
      </c>
      <c r="C5" s="79" t="s">
        <v>229</v>
      </c>
      <c r="D5" s="80">
        <v>0.15</v>
      </c>
      <c r="E5" s="80">
        <v>0.15</v>
      </c>
      <c r="F5" s="80">
        <v>0.14000000000000001</v>
      </c>
      <c r="G5" s="80">
        <v>0.14000000000000001</v>
      </c>
      <c r="H5" s="80">
        <v>0.14000000000000001</v>
      </c>
      <c r="I5" s="80">
        <v>0.15</v>
      </c>
      <c r="J5" s="81">
        <v>-6.6666666666666536</v>
      </c>
      <c r="K5" s="82">
        <v>26</v>
      </c>
      <c r="L5" s="83">
        <v>204529874</v>
      </c>
      <c r="M5" s="83">
        <v>29289152.530000001</v>
      </c>
      <c r="N5" s="84">
        <v>4</v>
      </c>
      <c r="O5" s="24" t="s">
        <v>230</v>
      </c>
    </row>
    <row r="6" spans="2:15" ht="20.100000000000001" customHeight="1">
      <c r="B6" s="186" t="s">
        <v>13</v>
      </c>
      <c r="C6" s="186"/>
      <c r="D6" s="185"/>
      <c r="E6" s="185"/>
      <c r="F6" s="185"/>
      <c r="G6" s="185"/>
      <c r="H6" s="185"/>
      <c r="I6" s="185"/>
      <c r="J6" s="185"/>
      <c r="K6" s="76">
        <f>SUM(K5:K5)</f>
        <v>26</v>
      </c>
      <c r="L6" s="76">
        <f>SUM(L5:L5)</f>
        <v>204529874</v>
      </c>
      <c r="M6" s="76">
        <f>SUM(M5:M5)</f>
        <v>29289152.530000001</v>
      </c>
      <c r="N6" s="75">
        <v>4</v>
      </c>
      <c r="O6" s="77" t="s">
        <v>14</v>
      </c>
    </row>
    <row r="7" spans="2:15" ht="20.100000000000001" customHeight="1">
      <c r="B7" s="85" t="s">
        <v>28</v>
      </c>
      <c r="C7" s="184" t="s">
        <v>31</v>
      </c>
      <c r="D7" s="184" t="s">
        <v>31</v>
      </c>
      <c r="E7" s="184"/>
      <c r="F7" s="184"/>
      <c r="G7" s="184"/>
      <c r="H7" s="184"/>
      <c r="I7" s="184"/>
      <c r="J7" s="184"/>
      <c r="K7" s="184"/>
      <c r="L7" s="184"/>
      <c r="M7" s="184"/>
      <c r="N7" s="184"/>
      <c r="O7" s="184"/>
    </row>
    <row r="8" spans="2:15" ht="20.100000000000001" customHeight="1">
      <c r="B8" s="78" t="s">
        <v>375</v>
      </c>
      <c r="C8" s="79" t="s">
        <v>178</v>
      </c>
      <c r="D8" s="80">
        <v>1.81</v>
      </c>
      <c r="E8" s="80">
        <v>1.81</v>
      </c>
      <c r="F8" s="80">
        <v>1.75</v>
      </c>
      <c r="G8" s="80">
        <v>1.76</v>
      </c>
      <c r="H8" s="80">
        <v>1.76</v>
      </c>
      <c r="I8" s="80">
        <v>1.81</v>
      </c>
      <c r="J8" s="81">
        <v>-2.7624309392265234</v>
      </c>
      <c r="K8" s="82">
        <v>5</v>
      </c>
      <c r="L8" s="83">
        <v>92268</v>
      </c>
      <c r="M8" s="83">
        <v>162030.06999999998</v>
      </c>
      <c r="N8" s="84">
        <v>3</v>
      </c>
      <c r="O8" s="24" t="s">
        <v>180</v>
      </c>
    </row>
    <row r="9" spans="2:15" ht="20.100000000000001" customHeight="1">
      <c r="B9" s="186" t="s">
        <v>94</v>
      </c>
      <c r="C9" s="186"/>
      <c r="D9" s="185"/>
      <c r="E9" s="185"/>
      <c r="F9" s="185"/>
      <c r="G9" s="185"/>
      <c r="H9" s="185"/>
      <c r="I9" s="185"/>
      <c r="J9" s="185"/>
      <c r="K9" s="76">
        <f>SUM(K8:K8)</f>
        <v>5</v>
      </c>
      <c r="L9" s="76">
        <f>SUM(L8:L8)</f>
        <v>92268</v>
      </c>
      <c r="M9" s="76">
        <f>SUM(M8:M8)</f>
        <v>162030.06999999998</v>
      </c>
      <c r="N9" s="75">
        <v>3</v>
      </c>
      <c r="O9" s="77" t="s">
        <v>14</v>
      </c>
    </row>
    <row r="10" spans="2:15" ht="20.100000000000001" customHeight="1">
      <c r="B10" s="85" t="s">
        <v>76</v>
      </c>
      <c r="C10" s="184" t="s">
        <v>30</v>
      </c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</row>
    <row r="11" spans="2:15" ht="20.100000000000001" customHeight="1">
      <c r="B11" s="78" t="s">
        <v>388</v>
      </c>
      <c r="C11" s="79" t="s">
        <v>77</v>
      </c>
      <c r="D11" s="80">
        <v>1.76</v>
      </c>
      <c r="E11" s="80">
        <v>1.77</v>
      </c>
      <c r="F11" s="80">
        <v>1.76</v>
      </c>
      <c r="G11" s="80">
        <v>1.77</v>
      </c>
      <c r="H11" s="95">
        <v>1.77</v>
      </c>
      <c r="I11" s="95">
        <v>1.76</v>
      </c>
      <c r="J11" s="81">
        <v>0.56818181818181213</v>
      </c>
      <c r="K11" s="82">
        <v>4</v>
      </c>
      <c r="L11" s="83">
        <v>275029</v>
      </c>
      <c r="M11" s="83">
        <v>486551.03999999998</v>
      </c>
      <c r="N11" s="84">
        <v>3</v>
      </c>
      <c r="O11" s="24" t="s">
        <v>78</v>
      </c>
    </row>
    <row r="12" spans="2:15" ht="20.100000000000001" customHeight="1">
      <c r="B12" s="78" t="s">
        <v>341</v>
      </c>
      <c r="C12" s="79" t="s">
        <v>342</v>
      </c>
      <c r="D12" s="80">
        <v>1.47</v>
      </c>
      <c r="E12" s="80">
        <v>1.47</v>
      </c>
      <c r="F12" s="80">
        <v>1.41</v>
      </c>
      <c r="G12" s="80">
        <v>1.43</v>
      </c>
      <c r="H12" s="80">
        <v>1.41</v>
      </c>
      <c r="I12" s="80">
        <v>1.44</v>
      </c>
      <c r="J12" s="81">
        <v>-2.083333333333337</v>
      </c>
      <c r="K12" s="82">
        <v>31</v>
      </c>
      <c r="L12" s="83">
        <v>10766400</v>
      </c>
      <c r="M12" s="83">
        <v>15405988</v>
      </c>
      <c r="N12" s="84">
        <v>4</v>
      </c>
      <c r="O12" s="24" t="s">
        <v>343</v>
      </c>
    </row>
    <row r="13" spans="2:15" ht="20.100000000000001" customHeight="1">
      <c r="B13" s="78" t="s">
        <v>403</v>
      </c>
      <c r="C13" s="79" t="s">
        <v>145</v>
      </c>
      <c r="D13" s="80">
        <v>2.0499999999999998</v>
      </c>
      <c r="E13" s="80">
        <v>2.0499999999999998</v>
      </c>
      <c r="F13" s="80">
        <v>1.87</v>
      </c>
      <c r="G13" s="80">
        <v>1.89</v>
      </c>
      <c r="H13" s="80">
        <v>1.88</v>
      </c>
      <c r="I13" s="80">
        <v>2.02</v>
      </c>
      <c r="J13" s="81">
        <v>-6.9306930693069368</v>
      </c>
      <c r="K13" s="82">
        <v>7</v>
      </c>
      <c r="L13" s="83">
        <v>1650365</v>
      </c>
      <c r="M13" s="83">
        <v>3116208.1</v>
      </c>
      <c r="N13" s="84">
        <v>4</v>
      </c>
      <c r="O13" s="24" t="s">
        <v>146</v>
      </c>
    </row>
    <row r="14" spans="2:15" ht="20.100000000000001" customHeight="1">
      <c r="B14" s="78" t="s">
        <v>377</v>
      </c>
      <c r="C14" s="79" t="s">
        <v>79</v>
      </c>
      <c r="D14" s="80">
        <v>2.16</v>
      </c>
      <c r="E14" s="80">
        <v>2.16</v>
      </c>
      <c r="F14" s="80">
        <v>2.0699999999999998</v>
      </c>
      <c r="G14" s="80">
        <v>2.09</v>
      </c>
      <c r="H14" s="80">
        <v>2.1</v>
      </c>
      <c r="I14" s="80">
        <v>2.17</v>
      </c>
      <c r="J14" s="81">
        <v>-3.2258064516129004</v>
      </c>
      <c r="K14" s="82">
        <v>15</v>
      </c>
      <c r="L14" s="83">
        <v>286933</v>
      </c>
      <c r="M14" s="83">
        <v>600498.56000000006</v>
      </c>
      <c r="N14" s="84">
        <v>3</v>
      </c>
      <c r="O14" s="24" t="s">
        <v>80</v>
      </c>
    </row>
    <row r="15" spans="2:15" ht="20.100000000000001" customHeight="1">
      <c r="B15" s="78" t="s">
        <v>349</v>
      </c>
      <c r="C15" s="79" t="s">
        <v>191</v>
      </c>
      <c r="D15" s="80">
        <v>0.96</v>
      </c>
      <c r="E15" s="80">
        <v>1.1499999999999999</v>
      </c>
      <c r="F15" s="80">
        <v>0.96</v>
      </c>
      <c r="G15" s="80">
        <v>1.04</v>
      </c>
      <c r="H15" s="80">
        <v>1.1499999999999999</v>
      </c>
      <c r="I15" s="80">
        <v>0.96</v>
      </c>
      <c r="J15" s="81">
        <v>19.79166666666665</v>
      </c>
      <c r="K15" s="82">
        <v>17</v>
      </c>
      <c r="L15" s="83">
        <v>2206575</v>
      </c>
      <c r="M15" s="83">
        <v>2297012</v>
      </c>
      <c r="N15" s="84">
        <v>4</v>
      </c>
      <c r="O15" s="24" t="s">
        <v>192</v>
      </c>
    </row>
    <row r="16" spans="2:15" ht="20.100000000000001" customHeight="1">
      <c r="B16" s="186" t="s">
        <v>383</v>
      </c>
      <c r="C16" s="186"/>
      <c r="D16" s="185"/>
      <c r="E16" s="185"/>
      <c r="F16" s="185"/>
      <c r="G16" s="185"/>
      <c r="H16" s="185"/>
      <c r="I16" s="185"/>
      <c r="J16" s="185"/>
      <c r="K16" s="76">
        <f>SUM(K11:K15)</f>
        <v>74</v>
      </c>
      <c r="L16" s="76">
        <f>SUM(L11:L15)</f>
        <v>15185302</v>
      </c>
      <c r="M16" s="76">
        <f>SUM(M11:M15)</f>
        <v>21906257.699999999</v>
      </c>
      <c r="N16" s="75">
        <v>4</v>
      </c>
      <c r="O16" s="77" t="s">
        <v>14</v>
      </c>
    </row>
    <row r="17" spans="2:15" ht="20.100000000000001" customHeight="1">
      <c r="B17" s="85" t="s">
        <v>16</v>
      </c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 t="s">
        <v>63</v>
      </c>
      <c r="O17" s="184"/>
    </row>
    <row r="18" spans="2:15" ht="20.100000000000001" customHeight="1">
      <c r="B18" s="78" t="s">
        <v>101</v>
      </c>
      <c r="C18" s="79" t="s">
        <v>102</v>
      </c>
      <c r="D18" s="80">
        <v>25.2</v>
      </c>
      <c r="E18" s="80">
        <v>27.78</v>
      </c>
      <c r="F18" s="80">
        <v>23.89</v>
      </c>
      <c r="G18" s="80">
        <v>25.48</v>
      </c>
      <c r="H18" s="80">
        <v>23.89</v>
      </c>
      <c r="I18" s="80">
        <v>25.2</v>
      </c>
      <c r="J18" s="81">
        <v>-5.1984126984126906</v>
      </c>
      <c r="K18" s="82">
        <v>137</v>
      </c>
      <c r="L18" s="83">
        <v>11841606</v>
      </c>
      <c r="M18" s="83">
        <v>301724138.75999999</v>
      </c>
      <c r="N18" s="84">
        <v>4</v>
      </c>
      <c r="O18" s="24" t="s">
        <v>104</v>
      </c>
    </row>
    <row r="19" spans="2:15" ht="20.100000000000001" customHeight="1">
      <c r="B19" s="186" t="s">
        <v>17</v>
      </c>
      <c r="C19" s="186"/>
      <c r="D19" s="185"/>
      <c r="E19" s="185"/>
      <c r="F19" s="185"/>
      <c r="G19" s="185"/>
      <c r="H19" s="185"/>
      <c r="I19" s="185"/>
      <c r="J19" s="185"/>
      <c r="K19" s="76">
        <f>K18</f>
        <v>137</v>
      </c>
      <c r="L19" s="76">
        <f t="shared" ref="L19:M19" si="0">L18</f>
        <v>11841606</v>
      </c>
      <c r="M19" s="76">
        <f t="shared" si="0"/>
        <v>301724138.75999999</v>
      </c>
      <c r="N19" s="75">
        <v>4</v>
      </c>
      <c r="O19" s="77" t="s">
        <v>14</v>
      </c>
    </row>
    <row r="20" spans="2:15" ht="20.100000000000001" customHeight="1">
      <c r="B20" s="85" t="s">
        <v>18</v>
      </c>
      <c r="C20" s="184" t="s">
        <v>29</v>
      </c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 t="s">
        <v>29</v>
      </c>
      <c r="O20" s="184"/>
    </row>
    <row r="21" spans="2:15" ht="20.100000000000001" customHeight="1">
      <c r="B21" s="78" t="s">
        <v>360</v>
      </c>
      <c r="C21" s="79" t="s">
        <v>141</v>
      </c>
      <c r="D21" s="80">
        <v>5.05</v>
      </c>
      <c r="E21" s="80">
        <v>5.0999999999999996</v>
      </c>
      <c r="F21" s="80">
        <v>4.9000000000000004</v>
      </c>
      <c r="G21" s="80">
        <v>5</v>
      </c>
      <c r="H21" s="80">
        <v>4.91</v>
      </c>
      <c r="I21" s="80">
        <v>5.05</v>
      </c>
      <c r="J21" s="81">
        <v>-2.7722772277227636</v>
      </c>
      <c r="K21" s="82">
        <v>90</v>
      </c>
      <c r="L21" s="83">
        <v>9872910</v>
      </c>
      <c r="M21" s="83">
        <v>49380550.709999993</v>
      </c>
      <c r="N21" s="84">
        <v>4</v>
      </c>
      <c r="O21" s="24" t="s">
        <v>142</v>
      </c>
    </row>
    <row r="22" spans="2:15" ht="20.100000000000001" customHeight="1">
      <c r="B22" s="186" t="s">
        <v>19</v>
      </c>
      <c r="C22" s="186"/>
      <c r="D22" s="185"/>
      <c r="E22" s="185"/>
      <c r="F22" s="185"/>
      <c r="G22" s="185"/>
      <c r="H22" s="185"/>
      <c r="I22" s="185"/>
      <c r="J22" s="185"/>
      <c r="K22" s="76">
        <f>SUM(K21)</f>
        <v>90</v>
      </c>
      <c r="L22" s="76">
        <f>SUM(L21)</f>
        <v>9872910</v>
      </c>
      <c r="M22" s="76">
        <f>SUM(M21)</f>
        <v>49380550.709999993</v>
      </c>
      <c r="N22" s="75">
        <v>4</v>
      </c>
      <c r="O22" s="77" t="s">
        <v>14</v>
      </c>
    </row>
    <row r="23" spans="2:15" ht="20.100000000000001" customHeight="1">
      <c r="B23" s="186" t="s">
        <v>20</v>
      </c>
      <c r="C23" s="186"/>
      <c r="D23" s="144"/>
      <c r="E23" s="144"/>
      <c r="F23" s="144"/>
      <c r="G23" s="144"/>
      <c r="H23" s="144"/>
      <c r="I23" s="144"/>
      <c r="J23" s="144"/>
      <c r="K23" s="76">
        <f>K22+K19+K16+K9+K6</f>
        <v>332</v>
      </c>
      <c r="L23" s="76">
        <f t="shared" ref="L23:M23" si="1">L22+L19+L16+L9+L6</f>
        <v>241521960</v>
      </c>
      <c r="M23" s="76">
        <f t="shared" si="1"/>
        <v>402462129.76999998</v>
      </c>
      <c r="N23" s="76">
        <v>4</v>
      </c>
      <c r="O23" s="86" t="s">
        <v>14</v>
      </c>
    </row>
    <row r="24" spans="2:15" ht="30" customHeight="1"/>
    <row r="27" spans="2:15">
      <c r="L27" s="3"/>
    </row>
  </sheetData>
  <mergeCells count="19">
    <mergeCell ref="C1:O1"/>
    <mergeCell ref="C2:O2"/>
    <mergeCell ref="B19:C19"/>
    <mergeCell ref="D19:J19"/>
    <mergeCell ref="C10:O10"/>
    <mergeCell ref="B16:C16"/>
    <mergeCell ref="B9:C9"/>
    <mergeCell ref="D9:J9"/>
    <mergeCell ref="C4:O4"/>
    <mergeCell ref="D6:J6"/>
    <mergeCell ref="C7:O7"/>
    <mergeCell ref="D16:J16"/>
    <mergeCell ref="B6:C6"/>
    <mergeCell ref="C17:O17"/>
    <mergeCell ref="B22:C22"/>
    <mergeCell ref="D22:J22"/>
    <mergeCell ref="B23:C23"/>
    <mergeCell ref="D23:J23"/>
    <mergeCell ref="C20:O20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2026-01-19T05:52:09Z</cp:lastPrinted>
  <dcterms:created xsi:type="dcterms:W3CDTF">2004-07-25T21:47:51Z</dcterms:created>
  <dcterms:modified xsi:type="dcterms:W3CDTF">2026-01-19T05:52:52Z</dcterms:modified>
</cp:coreProperties>
</file>